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mrus\Desktop\Endriejavas\1 KETVIRTIS\"/>
    </mc:Choice>
  </mc:AlternateContent>
  <xr:revisionPtr revIDLastSave="0" documentId="13_ncr:1_{1B16FA12-F365-4294-87F0-719DE564E7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BA" sheetId="1" r:id="rId1"/>
    <sheet name="VRA" sheetId="2" r:id="rId2"/>
    <sheet name="Finansavimo sumos" sheetId="3" r:id="rId3"/>
  </sheets>
  <definedNames>
    <definedName name="_xlnm.Print_Titles" localSheetId="0">FBA!$19:$19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4" i="3" l="1"/>
  <c r="N23" i="3"/>
  <c r="M22" i="3"/>
  <c r="L22" i="3"/>
  <c r="K22" i="3"/>
  <c r="J22" i="3"/>
  <c r="I22" i="3"/>
  <c r="H22" i="3"/>
  <c r="G22" i="3"/>
  <c r="F22" i="3"/>
  <c r="E22" i="3"/>
  <c r="D22" i="3"/>
  <c r="N21" i="3"/>
  <c r="N20" i="3"/>
  <c r="M19" i="3"/>
  <c r="L19" i="3"/>
  <c r="K19" i="3"/>
  <c r="J19" i="3"/>
  <c r="I19" i="3"/>
  <c r="H19" i="3"/>
  <c r="G19" i="3"/>
  <c r="F19" i="3"/>
  <c r="E19" i="3"/>
  <c r="N19" i="3" s="1"/>
  <c r="D19" i="3"/>
  <c r="N18" i="3"/>
  <c r="N17" i="3"/>
  <c r="M16" i="3"/>
  <c r="L16" i="3"/>
  <c r="K16" i="3"/>
  <c r="J16" i="3"/>
  <c r="I16" i="3"/>
  <c r="H16" i="3"/>
  <c r="G16" i="3"/>
  <c r="F16" i="3"/>
  <c r="E16" i="3"/>
  <c r="D16" i="3"/>
  <c r="N15" i="3"/>
  <c r="N14" i="3"/>
  <c r="M13" i="3"/>
  <c r="M25" i="3" s="1"/>
  <c r="L13" i="3"/>
  <c r="L25" i="3" s="1"/>
  <c r="K13" i="3"/>
  <c r="K25" i="3" s="1"/>
  <c r="J13" i="3"/>
  <c r="J25" i="3" s="1"/>
  <c r="I13" i="3"/>
  <c r="I25" i="3" s="1"/>
  <c r="H13" i="3"/>
  <c r="H25" i="3" s="1"/>
  <c r="G13" i="3"/>
  <c r="F13" i="3"/>
  <c r="F25" i="3" s="1"/>
  <c r="E13" i="3"/>
  <c r="D13" i="3"/>
  <c r="H90" i="1"/>
  <c r="G90" i="1"/>
  <c r="H86" i="1"/>
  <c r="H84" i="1" s="1"/>
  <c r="G86" i="1"/>
  <c r="G84" i="1"/>
  <c r="H75" i="1"/>
  <c r="G75" i="1"/>
  <c r="G69" i="1" s="1"/>
  <c r="G64" i="1" s="1"/>
  <c r="H69" i="1"/>
  <c r="H65" i="1"/>
  <c r="H64" i="1" s="1"/>
  <c r="H94" i="1" s="1"/>
  <c r="G65" i="1"/>
  <c r="H59" i="1"/>
  <c r="G59" i="1"/>
  <c r="G94" i="1" s="1"/>
  <c r="H49" i="1"/>
  <c r="G49" i="1"/>
  <c r="H42" i="1"/>
  <c r="G42" i="1"/>
  <c r="G41" i="1" s="1"/>
  <c r="H41" i="1"/>
  <c r="H27" i="1"/>
  <c r="G27" i="1"/>
  <c r="H21" i="1"/>
  <c r="H20" i="1" s="1"/>
  <c r="H58" i="1" s="1"/>
  <c r="G21" i="1"/>
  <c r="G20" i="1"/>
  <c r="G58" i="1" s="1"/>
  <c r="J47" i="2"/>
  <c r="I47" i="2"/>
  <c r="J31" i="2"/>
  <c r="I31" i="2"/>
  <c r="J28" i="2"/>
  <c r="I28" i="2"/>
  <c r="J22" i="2"/>
  <c r="I22" i="2"/>
  <c r="I21" i="2" s="1"/>
  <c r="I46" i="2" s="1"/>
  <c r="N22" i="3" l="1"/>
  <c r="N16" i="3"/>
  <c r="N13" i="3"/>
  <c r="D25" i="3"/>
  <c r="E25" i="3"/>
  <c r="G25" i="3"/>
  <c r="J21" i="2"/>
  <c r="J46" i="2" s="1"/>
  <c r="J54" i="2" s="1"/>
  <c r="J56" i="2" s="1"/>
  <c r="I54" i="2"/>
  <c r="I56" i="2" s="1"/>
  <c r="N25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G39" authorId="0" shapeId="0" xr:uid="{EFD85691-41FA-4600-881B-F6323BED7245}">
      <text>
        <r>
          <rPr>
            <sz val="9"/>
            <color indexed="8"/>
            <rFont val="Tahoma"/>
            <charset val="186"/>
          </rPr>
          <t>#02_1_G39#</t>
        </r>
      </text>
    </comment>
    <comment ref="G68" authorId="0" shapeId="0" xr:uid="{23395EF0-D8FD-4FA1-BA67-53F04B80DBC5}">
      <text>
        <r>
          <rPr>
            <sz val="9"/>
            <color indexed="8"/>
            <rFont val="Tahoma"/>
            <charset val="186"/>
          </rPr>
          <t>#02_1_G68#</t>
        </r>
      </text>
    </comment>
    <comment ref="G74" authorId="0" shapeId="0" xr:uid="{12B7BACF-A7B0-4E4D-9A3D-339E38248A39}">
      <text>
        <r>
          <rPr>
            <sz val="9"/>
            <color indexed="8"/>
            <rFont val="Tahoma"/>
            <charset val="186"/>
          </rPr>
          <t>#02_1_G74#</t>
        </r>
      </text>
    </comment>
    <comment ref="G76" authorId="0" shapeId="0" xr:uid="{CC2359B6-2533-410E-9CF5-86721E3FE22B}">
      <text>
        <r>
          <rPr>
            <sz val="9"/>
            <color indexed="8"/>
            <rFont val="Tahoma"/>
            <charset val="186"/>
          </rPr>
          <t>#02_1_G76#</t>
        </r>
      </text>
    </comment>
    <comment ref="G77" authorId="0" shapeId="0" xr:uid="{D2445EEE-601D-4572-9546-2E131E70B963}">
      <text>
        <r>
          <rPr>
            <sz val="9"/>
            <color indexed="8"/>
            <rFont val="Tahoma"/>
            <charset val="186"/>
          </rPr>
          <t>#02_1_G77#</t>
        </r>
      </text>
    </comment>
    <comment ref="G78" authorId="0" shapeId="0" xr:uid="{1DE63170-9E8C-4437-83C9-DE6354F45043}">
      <text>
        <r>
          <rPr>
            <sz val="9"/>
            <color indexed="8"/>
            <rFont val="Tahoma"/>
            <charset val="186"/>
          </rPr>
          <t>#02_1_G78#</t>
        </r>
      </text>
    </comment>
    <comment ref="G81" authorId="0" shapeId="0" xr:uid="{6910F66E-C20C-4145-9A29-D21B19B5A05B}">
      <text>
        <r>
          <rPr>
            <sz val="9"/>
            <color indexed="8"/>
            <rFont val="Tahoma"/>
            <charset val="186"/>
          </rPr>
          <t>#02_1_G81#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I23" authorId="0" shapeId="0" xr:uid="{284B85D6-79CC-4C51-8E71-B79B6DE329DA}">
      <text>
        <r>
          <rPr>
            <sz val="9"/>
            <color indexed="8"/>
            <rFont val="Tahoma"/>
          </rPr>
          <t xml:space="preserve">#03_2_I23#
</t>
        </r>
      </text>
    </comment>
    <comment ref="I24" authorId="0" shapeId="0" xr:uid="{072A6814-1C55-42EB-B295-2818AE746A1F}">
      <text>
        <r>
          <rPr>
            <sz val="9"/>
            <color indexed="8"/>
            <rFont val="Tahoma"/>
          </rPr>
          <t xml:space="preserve">#03_2_I24#
</t>
        </r>
      </text>
    </comment>
    <comment ref="I25" authorId="0" shapeId="0" xr:uid="{1821C5A4-4860-4CDD-9A89-92335B0339CB}">
      <text>
        <r>
          <rPr>
            <sz val="9"/>
            <color indexed="8"/>
            <rFont val="Tahoma"/>
          </rPr>
          <t>#03_2_I25#</t>
        </r>
      </text>
    </comment>
    <comment ref="I26" authorId="0" shapeId="0" xr:uid="{3C18198D-F5AE-4F06-B367-66E20FB66E79}">
      <text>
        <r>
          <rPr>
            <sz val="9"/>
            <color indexed="8"/>
            <rFont val="Tahoma"/>
          </rPr>
          <t>#03_2_I26#</t>
        </r>
      </text>
    </comment>
    <comment ref="I32" authorId="0" shapeId="0" xr:uid="{76123713-4941-4ED6-9906-49556CAD3E43}">
      <text>
        <r>
          <rPr>
            <sz val="9"/>
            <color indexed="8"/>
            <rFont val="Tahoma"/>
          </rPr>
          <t>#03_2_I32#</t>
        </r>
      </text>
    </comment>
    <comment ref="I33" authorId="0" shapeId="0" xr:uid="{C24FFE3A-36F2-431B-918C-CEF48D5D0C83}">
      <text>
        <r>
          <rPr>
            <sz val="9"/>
            <color indexed="8"/>
            <rFont val="Tahoma"/>
          </rPr>
          <t>#03_2_I33#</t>
        </r>
      </text>
    </comment>
    <comment ref="I34" authorId="0" shapeId="0" xr:uid="{8DAF22FD-6077-4C55-9CA8-6563885B9ED9}">
      <text>
        <r>
          <rPr>
            <sz val="9"/>
            <color indexed="8"/>
            <rFont val="Tahoma"/>
          </rPr>
          <t>#03_2_I34#</t>
        </r>
      </text>
    </comment>
    <comment ref="I35" authorId="0" shapeId="0" xr:uid="{B1B74590-C9BD-452D-9CFE-363F4A96029D}">
      <text>
        <r>
          <rPr>
            <sz val="9"/>
            <color indexed="8"/>
            <rFont val="Tahoma"/>
          </rPr>
          <t>#03_2_I35#</t>
        </r>
      </text>
    </comment>
    <comment ref="I36" authorId="0" shapeId="0" xr:uid="{8D15D1C8-E3FC-4916-85C5-F6F040F06D99}">
      <text>
        <r>
          <rPr>
            <sz val="9"/>
            <color indexed="8"/>
            <rFont val="Tahoma"/>
          </rPr>
          <t>#03_2_I36#</t>
        </r>
      </text>
    </comment>
    <comment ref="I37" authorId="0" shapeId="0" xr:uid="{E15F54E4-A651-4FCE-B33C-BFC509E79168}">
      <text>
        <r>
          <rPr>
            <sz val="9"/>
            <color indexed="8"/>
            <rFont val="Tahoma"/>
          </rPr>
          <t>#03_2_I37#</t>
        </r>
      </text>
    </comment>
    <comment ref="I38" authorId="0" shapeId="0" xr:uid="{EC71E41F-AD40-4AF1-9866-48D90A3F5477}">
      <text>
        <r>
          <rPr>
            <sz val="9"/>
            <color indexed="8"/>
            <rFont val="Tahoma"/>
          </rPr>
          <t>#03_2_I38#</t>
        </r>
      </text>
    </comment>
    <comment ref="I39" authorId="0" shapeId="0" xr:uid="{2193373C-8C5E-46DB-8FBE-AAFF1589AEE4}">
      <text>
        <r>
          <rPr>
            <sz val="9"/>
            <color indexed="8"/>
            <rFont val="Tahoma"/>
          </rPr>
          <t>#03_2_I39#</t>
        </r>
      </text>
    </comment>
    <comment ref="I40" authorId="0" shapeId="0" xr:uid="{D70390F8-E982-477D-A951-ECB93C44FD0D}">
      <text>
        <r>
          <rPr>
            <sz val="9"/>
            <color indexed="8"/>
            <rFont val="Tahoma"/>
          </rPr>
          <t>#03_2_I40#</t>
        </r>
      </text>
    </comment>
    <comment ref="I41" authorId="0" shapeId="0" xr:uid="{AC813668-4411-4F91-88E3-ACD702E25B65}">
      <text>
        <r>
          <rPr>
            <sz val="9"/>
            <color indexed="8"/>
            <rFont val="Tahoma"/>
          </rPr>
          <t>#03_2_I41#</t>
        </r>
      </text>
    </comment>
    <comment ref="I42" authorId="0" shapeId="0" xr:uid="{7386D710-0E8D-498E-BE4E-61236DB89C12}">
      <text>
        <r>
          <rPr>
            <sz val="9"/>
            <color indexed="8"/>
            <rFont val="Tahoma"/>
          </rPr>
          <t>#03_2_I42#</t>
        </r>
      </text>
    </comment>
    <comment ref="I43" authorId="0" shapeId="0" xr:uid="{4F13032C-BF88-42B3-9D33-72496821DBA7}">
      <text>
        <r>
          <rPr>
            <sz val="9"/>
            <color indexed="8"/>
            <rFont val="Tahoma"/>
          </rPr>
          <t>#03_2_I43#</t>
        </r>
      </text>
    </comment>
    <comment ref="I44" authorId="0" shapeId="0" xr:uid="{561C3222-6A75-4A64-95F6-71E85DA86F6C}">
      <text>
        <r>
          <rPr>
            <sz val="9"/>
            <color indexed="8"/>
            <rFont val="Tahoma"/>
          </rPr>
          <t>#03_2_I44#</t>
        </r>
      </text>
    </comment>
    <comment ref="I45" authorId="0" shapeId="0" xr:uid="{BCC351C8-E7EA-493A-A0C4-EEB6ABFEAA88}">
      <text>
        <r>
          <rPr>
            <sz val="9"/>
            <color indexed="8"/>
            <rFont val="Tahoma"/>
          </rPr>
          <t>#03_2_I45#</t>
        </r>
      </text>
    </comment>
    <comment ref="I53" authorId="0" shapeId="0" xr:uid="{2F583A4B-B6ED-4CA4-B9FD-06F8779D979B}">
      <text>
        <r>
          <rPr>
            <sz val="9"/>
            <color indexed="8"/>
            <rFont val="Tahoma"/>
          </rPr>
          <t>#03_2_I53#</t>
        </r>
      </text>
    </comment>
    <comment ref="I55" authorId="0" shapeId="0" xr:uid="{28FDB29B-8A02-43C4-8CA6-C0BD012886AD}">
      <text>
        <r>
          <rPr>
            <sz val="9"/>
            <color indexed="8"/>
            <rFont val="Tahoma"/>
          </rPr>
          <t>#03_2_I55#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Zita</author>
  </authors>
  <commentList>
    <comment ref="D14" authorId="0" shapeId="0" xr:uid="{3EF25D2D-499E-4153-B8CB-A831A90CC78A}">
      <text>
        <r>
          <rPr>
            <b/>
            <sz val="9"/>
            <color indexed="8"/>
            <rFont val="Tahoma"/>
            <family val="2"/>
            <charset val="186"/>
          </rPr>
          <t>#20_4_D14#</t>
        </r>
      </text>
    </comment>
    <comment ref="E14" authorId="0" shapeId="0" xr:uid="{C0D3FDA5-0C3B-4013-B599-BE64B8224FC9}">
      <text>
        <r>
          <rPr>
            <b/>
            <sz val="9"/>
            <color indexed="8"/>
            <rFont val="Tahoma"/>
            <family val="2"/>
            <charset val="186"/>
          </rPr>
          <t>#20_4_E14#</t>
        </r>
      </text>
    </comment>
    <comment ref="F14" authorId="0" shapeId="0" xr:uid="{ED41212E-3967-421F-9AB9-89E15CE1EE0A}">
      <text>
        <r>
          <rPr>
            <b/>
            <sz val="9"/>
            <color indexed="8"/>
            <rFont val="Tahoma"/>
            <family val="2"/>
            <charset val="186"/>
          </rPr>
          <t>#20_4_F14#</t>
        </r>
      </text>
    </comment>
    <comment ref="G14" authorId="0" shapeId="0" xr:uid="{7FDD9DC8-72B6-4512-A067-4D0CE24F389D}">
      <text>
        <r>
          <rPr>
            <b/>
            <sz val="9"/>
            <color indexed="8"/>
            <rFont val="Tahoma"/>
            <family val="2"/>
            <charset val="186"/>
          </rPr>
          <t>#20_4_G14#</t>
        </r>
      </text>
    </comment>
    <comment ref="H14" authorId="0" shapeId="0" xr:uid="{B5EFA91C-D719-4942-AD8D-56F0756101A9}">
      <text>
        <r>
          <rPr>
            <b/>
            <sz val="9"/>
            <color indexed="8"/>
            <rFont val="Tahoma"/>
            <family val="2"/>
            <charset val="186"/>
          </rPr>
          <t>#20_4_H14#</t>
        </r>
      </text>
    </comment>
    <comment ref="I14" authorId="0" shapeId="0" xr:uid="{3C1C9523-90AC-43CF-BDDA-EF1718B75054}">
      <text>
        <r>
          <rPr>
            <b/>
            <sz val="9"/>
            <color indexed="8"/>
            <rFont val="Tahoma"/>
            <family val="2"/>
            <charset val="186"/>
          </rPr>
          <t>#20_4_I14#</t>
        </r>
      </text>
    </comment>
    <comment ref="J14" authorId="0" shapeId="0" xr:uid="{5A2F9C8D-6BDE-4861-A8C1-6A7A65BB26EB}">
      <text>
        <r>
          <rPr>
            <b/>
            <sz val="9"/>
            <color indexed="8"/>
            <rFont val="Tahoma"/>
            <family val="2"/>
            <charset val="186"/>
          </rPr>
          <t>#20_4_J14#</t>
        </r>
      </text>
    </comment>
    <comment ref="K14" authorId="0" shapeId="0" xr:uid="{36D3E7C2-BA76-4FF0-8E35-3B9E716FF922}">
      <text>
        <r>
          <rPr>
            <b/>
            <sz val="9"/>
            <color indexed="8"/>
            <rFont val="Tahoma"/>
            <family val="2"/>
            <charset val="186"/>
          </rPr>
          <t>#20_4_K14#</t>
        </r>
      </text>
    </comment>
    <comment ref="L14" authorId="0" shapeId="0" xr:uid="{E82C9B15-578E-4953-906B-6E76F4160CC1}">
      <text>
        <r>
          <rPr>
            <b/>
            <sz val="9"/>
            <color indexed="8"/>
            <rFont val="Tahoma"/>
            <family val="2"/>
            <charset val="186"/>
          </rPr>
          <t>#20_4_L14#</t>
        </r>
      </text>
    </comment>
    <comment ref="M14" authorId="0" shapeId="0" xr:uid="{82D2F6DA-B359-42A7-A004-001AF1A6DB84}">
      <text>
        <r>
          <rPr>
            <b/>
            <sz val="9"/>
            <color indexed="8"/>
            <rFont val="Tahoma"/>
            <family val="2"/>
            <charset val="186"/>
          </rPr>
          <t>#20_4_M14#</t>
        </r>
      </text>
    </comment>
    <comment ref="D15" authorId="0" shapeId="0" xr:uid="{6C94CF91-B234-416B-9D04-D17231FE593A}">
      <text>
        <r>
          <rPr>
            <b/>
            <sz val="9"/>
            <color indexed="8"/>
            <rFont val="Tahoma"/>
            <family val="2"/>
            <charset val="186"/>
          </rPr>
          <t>#20_4_D15#</t>
        </r>
      </text>
    </comment>
    <comment ref="E15" authorId="0" shapeId="0" xr:uid="{2F70602E-8A86-41BB-9681-A064553BD3DA}">
      <text>
        <r>
          <rPr>
            <b/>
            <sz val="9"/>
            <color indexed="8"/>
            <rFont val="Tahoma"/>
            <family val="2"/>
            <charset val="186"/>
          </rPr>
          <t>#20_4_E15#</t>
        </r>
      </text>
    </comment>
    <comment ref="F15" authorId="0" shapeId="0" xr:uid="{55566BF4-FD26-4667-A3F9-82AFC4C3A506}">
      <text>
        <r>
          <rPr>
            <b/>
            <sz val="9"/>
            <color indexed="8"/>
            <rFont val="Tahoma"/>
            <family val="2"/>
            <charset val="186"/>
          </rPr>
          <t>#20_4_F15#</t>
        </r>
      </text>
    </comment>
    <comment ref="G15" authorId="0" shapeId="0" xr:uid="{41C6F0C3-E4C1-48DD-A276-212F7D57094E}">
      <text>
        <r>
          <rPr>
            <b/>
            <sz val="9"/>
            <color indexed="8"/>
            <rFont val="Tahoma"/>
            <family val="2"/>
            <charset val="186"/>
          </rPr>
          <t>#20_4_G15#</t>
        </r>
      </text>
    </comment>
    <comment ref="H15" authorId="0" shapeId="0" xr:uid="{4BD8E4FE-17CF-4825-A072-C54850FFD951}">
      <text>
        <r>
          <rPr>
            <b/>
            <sz val="9"/>
            <color indexed="8"/>
            <rFont val="Tahoma"/>
            <family val="2"/>
            <charset val="186"/>
          </rPr>
          <t>#20_4_H15#</t>
        </r>
      </text>
    </comment>
    <comment ref="I15" authorId="0" shapeId="0" xr:uid="{0ED11110-67DE-479D-A8CF-FBD33949C1FB}">
      <text>
        <r>
          <rPr>
            <b/>
            <sz val="9"/>
            <color indexed="8"/>
            <rFont val="Tahoma"/>
            <family val="2"/>
            <charset val="186"/>
          </rPr>
          <t>#20_4_I15#</t>
        </r>
      </text>
    </comment>
    <comment ref="J15" authorId="0" shapeId="0" xr:uid="{BB09B339-85EA-4944-8A6A-B8441347AD8F}">
      <text>
        <r>
          <rPr>
            <b/>
            <sz val="9"/>
            <color indexed="8"/>
            <rFont val="Tahoma"/>
            <family val="2"/>
            <charset val="186"/>
          </rPr>
          <t>#20_4_J15#</t>
        </r>
      </text>
    </comment>
    <comment ref="K15" authorId="0" shapeId="0" xr:uid="{3A27178D-642B-4EE8-9F82-896E846B043C}">
      <text>
        <r>
          <rPr>
            <b/>
            <sz val="9"/>
            <color indexed="8"/>
            <rFont val="Tahoma"/>
            <family val="2"/>
            <charset val="186"/>
          </rPr>
          <t>#20_4_K15#</t>
        </r>
      </text>
    </comment>
    <comment ref="L15" authorId="0" shapeId="0" xr:uid="{28AA9816-F079-4E26-BB87-68D9FD54794F}">
      <text>
        <r>
          <rPr>
            <b/>
            <sz val="9"/>
            <color indexed="8"/>
            <rFont val="Tahoma"/>
            <family val="2"/>
            <charset val="186"/>
          </rPr>
          <t>#20_4_L15#</t>
        </r>
      </text>
    </comment>
    <comment ref="M15" authorId="0" shapeId="0" xr:uid="{8215A477-2798-4927-99D3-238B0048DC1F}">
      <text>
        <r>
          <rPr>
            <b/>
            <sz val="9"/>
            <color indexed="8"/>
            <rFont val="Tahoma"/>
            <family val="2"/>
            <charset val="186"/>
          </rPr>
          <t>#20_4_M15#</t>
        </r>
      </text>
    </comment>
    <comment ref="D17" authorId="0" shapeId="0" xr:uid="{4B2AF72E-B215-42C8-8C2C-68E81B01692B}">
      <text>
        <r>
          <rPr>
            <b/>
            <sz val="9"/>
            <color indexed="8"/>
            <rFont val="Tahoma"/>
            <family val="2"/>
            <charset val="186"/>
          </rPr>
          <t>#20_4_D17#</t>
        </r>
      </text>
    </comment>
    <comment ref="E17" authorId="0" shapeId="0" xr:uid="{59ACC25D-20DA-4F1E-8767-8423FD70AF21}">
      <text>
        <r>
          <rPr>
            <b/>
            <sz val="9"/>
            <color indexed="8"/>
            <rFont val="Tahoma"/>
            <family val="2"/>
            <charset val="186"/>
          </rPr>
          <t>#20_4_E17#</t>
        </r>
      </text>
    </comment>
    <comment ref="F17" authorId="0" shapeId="0" xr:uid="{22684808-8CC7-43C9-A07F-A9151C416B4A}">
      <text>
        <r>
          <rPr>
            <b/>
            <sz val="9"/>
            <color indexed="8"/>
            <rFont val="Tahoma"/>
            <family val="2"/>
            <charset val="186"/>
          </rPr>
          <t>#20_4_F17#</t>
        </r>
      </text>
    </comment>
    <comment ref="G17" authorId="0" shapeId="0" xr:uid="{1B796D58-8028-4C12-A7C3-3647CDB55DC8}">
      <text>
        <r>
          <rPr>
            <b/>
            <sz val="9"/>
            <color indexed="8"/>
            <rFont val="Tahoma"/>
            <family val="2"/>
            <charset val="186"/>
          </rPr>
          <t>#20_4_G17#</t>
        </r>
      </text>
    </comment>
    <comment ref="H17" authorId="0" shapeId="0" xr:uid="{9B814A61-37DF-429F-ABD9-8852B1C96553}">
      <text>
        <r>
          <rPr>
            <b/>
            <sz val="9"/>
            <color indexed="8"/>
            <rFont val="Tahoma"/>
            <family val="2"/>
            <charset val="186"/>
          </rPr>
          <t>#20_4_H17#</t>
        </r>
      </text>
    </comment>
    <comment ref="I17" authorId="0" shapeId="0" xr:uid="{DECA0888-8565-4E67-8E6A-AD1FAFDAE6B3}">
      <text>
        <r>
          <rPr>
            <b/>
            <sz val="9"/>
            <color indexed="8"/>
            <rFont val="Tahoma"/>
            <family val="2"/>
            <charset val="186"/>
          </rPr>
          <t>#20_4_I17#</t>
        </r>
      </text>
    </comment>
    <comment ref="J17" authorId="0" shapeId="0" xr:uid="{FCF4F9CB-4F87-4175-942B-70B233A5AC65}">
      <text>
        <r>
          <rPr>
            <b/>
            <sz val="9"/>
            <color indexed="8"/>
            <rFont val="Tahoma"/>
            <family val="2"/>
            <charset val="186"/>
          </rPr>
          <t>#20_4_J17#</t>
        </r>
      </text>
    </comment>
    <comment ref="K17" authorId="0" shapeId="0" xr:uid="{FA91C1D8-1059-4A72-B320-6045C050C5E9}">
      <text>
        <r>
          <rPr>
            <b/>
            <sz val="9"/>
            <color indexed="8"/>
            <rFont val="Tahoma"/>
            <family val="2"/>
            <charset val="186"/>
          </rPr>
          <t>#20_4_K17#</t>
        </r>
      </text>
    </comment>
    <comment ref="L17" authorId="0" shapeId="0" xr:uid="{25EE0940-07A1-45CB-B5BC-88934F92E91A}">
      <text>
        <r>
          <rPr>
            <b/>
            <sz val="9"/>
            <color indexed="8"/>
            <rFont val="Tahoma"/>
            <family val="2"/>
            <charset val="186"/>
          </rPr>
          <t>#20_4_L17#</t>
        </r>
      </text>
    </comment>
    <comment ref="M17" authorId="0" shapeId="0" xr:uid="{AF7CAB07-FFA8-4A02-8B65-3F28EDBB63D3}">
      <text>
        <r>
          <rPr>
            <b/>
            <sz val="9"/>
            <color indexed="8"/>
            <rFont val="Tahoma"/>
            <family val="2"/>
            <charset val="186"/>
          </rPr>
          <t>#20_4_M17#</t>
        </r>
      </text>
    </comment>
    <comment ref="D18" authorId="0" shapeId="0" xr:uid="{331A80B0-AA73-4376-9F22-7EB47F723684}">
      <text>
        <r>
          <rPr>
            <b/>
            <sz val="9"/>
            <color indexed="8"/>
            <rFont val="Tahoma"/>
            <family val="2"/>
            <charset val="186"/>
          </rPr>
          <t>#20_4_D18#</t>
        </r>
      </text>
    </comment>
    <comment ref="E18" authorId="0" shapeId="0" xr:uid="{3D56EC58-8A5B-4F90-8D86-1FBB075D3A02}">
      <text>
        <r>
          <rPr>
            <b/>
            <sz val="9"/>
            <color indexed="8"/>
            <rFont val="Tahoma"/>
            <family val="2"/>
            <charset val="186"/>
          </rPr>
          <t>#20_4_E18#</t>
        </r>
      </text>
    </comment>
    <comment ref="F18" authorId="0" shapeId="0" xr:uid="{C595A084-858E-4988-A149-526EA6A31AA5}">
      <text>
        <r>
          <rPr>
            <b/>
            <sz val="9"/>
            <color indexed="8"/>
            <rFont val="Tahoma"/>
            <family val="2"/>
            <charset val="186"/>
          </rPr>
          <t>#20_4_F18#</t>
        </r>
      </text>
    </comment>
    <comment ref="G18" authorId="0" shapeId="0" xr:uid="{5AC40308-443F-473F-AD72-8A0B584A7608}">
      <text>
        <r>
          <rPr>
            <b/>
            <sz val="9"/>
            <color indexed="8"/>
            <rFont val="Tahoma"/>
            <family val="2"/>
            <charset val="186"/>
          </rPr>
          <t>#20_4_G18#</t>
        </r>
      </text>
    </comment>
    <comment ref="H18" authorId="0" shapeId="0" xr:uid="{7624C52B-D8A1-4E59-990B-9EA2FC927665}">
      <text>
        <r>
          <rPr>
            <b/>
            <sz val="9"/>
            <color indexed="8"/>
            <rFont val="Tahoma"/>
            <family val="2"/>
            <charset val="186"/>
          </rPr>
          <t>#20_4_H18#</t>
        </r>
      </text>
    </comment>
    <comment ref="I18" authorId="0" shapeId="0" xr:uid="{0C545A43-CB64-49CF-B081-293E50A96DA3}">
      <text>
        <r>
          <rPr>
            <b/>
            <sz val="9"/>
            <color indexed="8"/>
            <rFont val="Tahoma"/>
            <family val="2"/>
            <charset val="186"/>
          </rPr>
          <t>#20_4_I18#</t>
        </r>
      </text>
    </comment>
    <comment ref="J18" authorId="0" shapeId="0" xr:uid="{1F7150FF-CE7A-4EA0-8C05-49B3CA1A9E83}">
      <text>
        <r>
          <rPr>
            <b/>
            <sz val="9"/>
            <color indexed="8"/>
            <rFont val="Tahoma"/>
            <family val="2"/>
            <charset val="186"/>
          </rPr>
          <t>#20_4_J18#</t>
        </r>
      </text>
    </comment>
    <comment ref="K18" authorId="0" shapeId="0" xr:uid="{7A0354D7-B2FF-4D44-873D-3E774BF80F83}">
      <text>
        <r>
          <rPr>
            <b/>
            <sz val="9"/>
            <color indexed="8"/>
            <rFont val="Tahoma"/>
            <family val="2"/>
            <charset val="186"/>
          </rPr>
          <t>#20_4_K18#</t>
        </r>
      </text>
    </comment>
    <comment ref="L18" authorId="0" shapeId="0" xr:uid="{61B517C5-42FB-4DB3-AF3B-0B1426D2A284}">
      <text>
        <r>
          <rPr>
            <b/>
            <sz val="9"/>
            <color indexed="8"/>
            <rFont val="Tahoma"/>
            <family val="2"/>
            <charset val="186"/>
          </rPr>
          <t>#20_4_L18#</t>
        </r>
      </text>
    </comment>
    <comment ref="M18" authorId="0" shapeId="0" xr:uid="{6E1FA23A-0CE1-4F06-B92C-D6130174D566}">
      <text>
        <r>
          <rPr>
            <b/>
            <sz val="9"/>
            <color indexed="8"/>
            <rFont val="Tahoma"/>
            <family val="2"/>
            <charset val="186"/>
          </rPr>
          <t>#20_4_M18#</t>
        </r>
      </text>
    </comment>
    <comment ref="D20" authorId="0" shapeId="0" xr:uid="{CC5739FF-A007-4BBF-8F35-F07C0740637A}">
      <text>
        <r>
          <rPr>
            <b/>
            <sz val="9"/>
            <color indexed="8"/>
            <rFont val="Tahoma"/>
            <family val="2"/>
            <charset val="186"/>
          </rPr>
          <t>#20_4_D20#</t>
        </r>
      </text>
    </comment>
    <comment ref="E20" authorId="0" shapeId="0" xr:uid="{3377D4C4-ABE5-41F4-AF11-F68828A4802A}">
      <text>
        <r>
          <rPr>
            <b/>
            <sz val="9"/>
            <color indexed="8"/>
            <rFont val="Tahoma"/>
            <family val="2"/>
            <charset val="186"/>
          </rPr>
          <t>#20_4_E20#</t>
        </r>
      </text>
    </comment>
    <comment ref="F20" authorId="0" shapeId="0" xr:uid="{30017117-37AF-44A4-8A7F-59C4BA7FECCC}">
      <text>
        <r>
          <rPr>
            <b/>
            <sz val="9"/>
            <color indexed="8"/>
            <rFont val="Tahoma"/>
            <family val="2"/>
            <charset val="186"/>
          </rPr>
          <t>#20_4_F20#</t>
        </r>
      </text>
    </comment>
    <comment ref="G20" authorId="0" shapeId="0" xr:uid="{61A16509-61D3-40F3-8F02-7FD74C314D5E}">
      <text>
        <r>
          <rPr>
            <b/>
            <sz val="9"/>
            <color indexed="8"/>
            <rFont val="Tahoma"/>
            <family val="2"/>
            <charset val="186"/>
          </rPr>
          <t>#20_4_G20#</t>
        </r>
      </text>
    </comment>
    <comment ref="H20" authorId="0" shapeId="0" xr:uid="{4B2AB260-E05E-4A54-90AA-C9ABD85D7E00}">
      <text>
        <r>
          <rPr>
            <b/>
            <sz val="9"/>
            <color indexed="8"/>
            <rFont val="Tahoma"/>
            <family val="2"/>
            <charset val="186"/>
          </rPr>
          <t>#20_4_H20#</t>
        </r>
      </text>
    </comment>
    <comment ref="I20" authorId="0" shapeId="0" xr:uid="{35EF55EA-69A2-46D7-BE8C-FA63E70FA73F}">
      <text>
        <r>
          <rPr>
            <b/>
            <sz val="9"/>
            <color indexed="8"/>
            <rFont val="Tahoma"/>
            <family val="2"/>
            <charset val="186"/>
          </rPr>
          <t>#20_4_I20#</t>
        </r>
      </text>
    </comment>
    <comment ref="J20" authorId="0" shapeId="0" xr:uid="{37383C6B-54A9-42B4-9300-FFD76E667B38}">
      <text>
        <r>
          <rPr>
            <b/>
            <sz val="9"/>
            <color indexed="8"/>
            <rFont val="Tahoma"/>
            <family val="2"/>
            <charset val="186"/>
          </rPr>
          <t>#20_4_J20#</t>
        </r>
      </text>
    </comment>
    <comment ref="K20" authorId="0" shapeId="0" xr:uid="{85B800AB-BFD4-4EFE-B434-499672F0A2EF}">
      <text>
        <r>
          <rPr>
            <b/>
            <sz val="9"/>
            <color indexed="8"/>
            <rFont val="Tahoma"/>
            <family val="2"/>
            <charset val="186"/>
          </rPr>
          <t>#20_4_K20#</t>
        </r>
      </text>
    </comment>
    <comment ref="L20" authorId="0" shapeId="0" xr:uid="{D1DBD5B5-A9F3-4C52-B0BB-4734EEF386DC}">
      <text>
        <r>
          <rPr>
            <b/>
            <sz val="9"/>
            <color indexed="8"/>
            <rFont val="Tahoma"/>
            <family val="2"/>
            <charset val="186"/>
          </rPr>
          <t>#20_4_L20#</t>
        </r>
      </text>
    </comment>
    <comment ref="M20" authorId="0" shapeId="0" xr:uid="{3EBA3183-0781-4E61-8D78-434492077A1E}">
      <text>
        <r>
          <rPr>
            <b/>
            <sz val="9"/>
            <color indexed="8"/>
            <rFont val="Tahoma"/>
            <family val="2"/>
            <charset val="186"/>
          </rPr>
          <t>#20_4_M20#</t>
        </r>
      </text>
    </comment>
    <comment ref="D21" authorId="0" shapeId="0" xr:uid="{6083B397-C8E9-4700-954F-9E379F920903}">
      <text>
        <r>
          <rPr>
            <b/>
            <sz val="9"/>
            <color indexed="8"/>
            <rFont val="Tahoma"/>
            <family val="2"/>
            <charset val="186"/>
          </rPr>
          <t>#20_4_D21#</t>
        </r>
      </text>
    </comment>
    <comment ref="E21" authorId="0" shapeId="0" xr:uid="{5A7E092E-C46F-44CC-8AEC-243B476DC847}">
      <text>
        <r>
          <rPr>
            <b/>
            <sz val="9"/>
            <color indexed="8"/>
            <rFont val="Tahoma"/>
            <family val="2"/>
            <charset val="186"/>
          </rPr>
          <t>#20_4_E21#</t>
        </r>
      </text>
    </comment>
    <comment ref="F21" authorId="0" shapeId="0" xr:uid="{95E2344B-66B8-49EF-BF92-FA2460B99F83}">
      <text>
        <r>
          <rPr>
            <b/>
            <sz val="9"/>
            <color indexed="8"/>
            <rFont val="Tahoma"/>
            <family val="2"/>
            <charset val="186"/>
          </rPr>
          <t>#20_4_F21#</t>
        </r>
      </text>
    </comment>
    <comment ref="G21" authorId="0" shapeId="0" xr:uid="{EFC52409-6F6A-4F23-8384-B6A6149D59D5}">
      <text>
        <r>
          <rPr>
            <b/>
            <sz val="9"/>
            <color indexed="8"/>
            <rFont val="Tahoma"/>
            <family val="2"/>
            <charset val="186"/>
          </rPr>
          <t>#20_4_G21#</t>
        </r>
      </text>
    </comment>
    <comment ref="H21" authorId="0" shapeId="0" xr:uid="{4D575893-3C0C-4063-9BFC-474E04577A96}">
      <text>
        <r>
          <rPr>
            <b/>
            <sz val="9"/>
            <color indexed="8"/>
            <rFont val="Tahoma"/>
            <family val="2"/>
            <charset val="186"/>
          </rPr>
          <t>#20_4_H21#</t>
        </r>
      </text>
    </comment>
    <comment ref="I21" authorId="0" shapeId="0" xr:uid="{9D9DA153-EEE4-4B4E-A962-B302A9718C14}">
      <text>
        <r>
          <rPr>
            <b/>
            <sz val="9"/>
            <color indexed="8"/>
            <rFont val="Tahoma"/>
            <family val="2"/>
            <charset val="186"/>
          </rPr>
          <t>#20_4_I21#</t>
        </r>
      </text>
    </comment>
    <comment ref="J21" authorId="0" shapeId="0" xr:uid="{1677A77F-3283-4328-B295-BBA05653EA92}">
      <text>
        <r>
          <rPr>
            <b/>
            <sz val="9"/>
            <color indexed="8"/>
            <rFont val="Tahoma"/>
            <family val="2"/>
            <charset val="186"/>
          </rPr>
          <t>#20_4_J21#</t>
        </r>
      </text>
    </comment>
    <comment ref="K21" authorId="0" shapeId="0" xr:uid="{34943D8F-8175-46AB-83D1-D61311AC806B}">
      <text>
        <r>
          <rPr>
            <b/>
            <sz val="9"/>
            <color indexed="8"/>
            <rFont val="Tahoma"/>
            <family val="2"/>
            <charset val="186"/>
          </rPr>
          <t>#20_4_K21#</t>
        </r>
      </text>
    </comment>
    <comment ref="L21" authorId="0" shapeId="0" xr:uid="{2EFB758C-D973-41FD-890D-E3C901467607}">
      <text>
        <r>
          <rPr>
            <b/>
            <sz val="9"/>
            <color indexed="8"/>
            <rFont val="Tahoma"/>
            <family val="2"/>
            <charset val="186"/>
          </rPr>
          <t>#20_4_L21#</t>
        </r>
      </text>
    </comment>
    <comment ref="M21" authorId="0" shapeId="0" xr:uid="{60B6D6B3-F43C-4D17-B78A-8738540E6FA8}">
      <text>
        <r>
          <rPr>
            <b/>
            <sz val="9"/>
            <color indexed="8"/>
            <rFont val="Tahoma"/>
            <family val="2"/>
            <charset val="186"/>
          </rPr>
          <t>#20_4_M21#</t>
        </r>
      </text>
    </comment>
    <comment ref="D23" authorId="0" shapeId="0" xr:uid="{A0BFC4AC-0AE2-4571-9865-5CBC8918C1CB}">
      <text>
        <r>
          <rPr>
            <b/>
            <sz val="9"/>
            <color indexed="8"/>
            <rFont val="Tahoma"/>
            <family val="2"/>
            <charset val="186"/>
          </rPr>
          <t>#20_4_D23#</t>
        </r>
      </text>
    </comment>
    <comment ref="E23" authorId="0" shapeId="0" xr:uid="{57746D3C-A64C-4BFB-BF76-4E877A72D2E2}">
      <text>
        <r>
          <rPr>
            <b/>
            <sz val="9"/>
            <color indexed="8"/>
            <rFont val="Tahoma"/>
            <family val="2"/>
            <charset val="186"/>
          </rPr>
          <t>#20_4_E23#</t>
        </r>
      </text>
    </comment>
    <comment ref="F23" authorId="0" shapeId="0" xr:uid="{BB66FEF5-E2B2-491E-80F8-58C4E20CD042}">
      <text>
        <r>
          <rPr>
            <b/>
            <sz val="9"/>
            <color indexed="8"/>
            <rFont val="Tahoma"/>
            <family val="2"/>
            <charset val="186"/>
          </rPr>
          <t>#20_4_F23#</t>
        </r>
      </text>
    </comment>
    <comment ref="G23" authorId="0" shapeId="0" xr:uid="{649781BE-BB59-47FA-97F7-876F4397BFF4}">
      <text>
        <r>
          <rPr>
            <b/>
            <sz val="9"/>
            <color indexed="8"/>
            <rFont val="Tahoma"/>
            <family val="2"/>
            <charset val="186"/>
          </rPr>
          <t>#20_4_G23#</t>
        </r>
      </text>
    </comment>
    <comment ref="H23" authorId="0" shapeId="0" xr:uid="{EEE6FEBB-DA81-4BDE-855E-0D3D44F0DB08}">
      <text>
        <r>
          <rPr>
            <b/>
            <sz val="9"/>
            <color indexed="8"/>
            <rFont val="Tahoma"/>
            <family val="2"/>
            <charset val="186"/>
          </rPr>
          <t>#20_4_H23#</t>
        </r>
      </text>
    </comment>
    <comment ref="I23" authorId="0" shapeId="0" xr:uid="{E1A0DEBC-2C8E-4E50-9328-96A02F9B6CF5}">
      <text>
        <r>
          <rPr>
            <b/>
            <sz val="9"/>
            <color indexed="8"/>
            <rFont val="Tahoma"/>
            <family val="2"/>
            <charset val="186"/>
          </rPr>
          <t>#20_4_I23#</t>
        </r>
      </text>
    </comment>
    <comment ref="J23" authorId="0" shapeId="0" xr:uid="{27B3C6DD-3EA4-4EE5-9687-B3F73C108E4E}">
      <text>
        <r>
          <rPr>
            <b/>
            <sz val="9"/>
            <color indexed="8"/>
            <rFont val="Tahoma"/>
            <family val="2"/>
            <charset val="186"/>
          </rPr>
          <t>#20_4_J23#</t>
        </r>
      </text>
    </comment>
    <comment ref="K23" authorId="0" shapeId="0" xr:uid="{F4E58141-A01B-4CF5-BD76-12DAE32CE02C}">
      <text>
        <r>
          <rPr>
            <b/>
            <sz val="9"/>
            <color indexed="8"/>
            <rFont val="Tahoma"/>
            <family val="2"/>
            <charset val="186"/>
          </rPr>
          <t>#20_4_K23#</t>
        </r>
      </text>
    </comment>
    <comment ref="L23" authorId="0" shapeId="0" xr:uid="{82433969-B757-4769-B8DD-157CEC1C5D69}">
      <text>
        <r>
          <rPr>
            <b/>
            <sz val="9"/>
            <color indexed="8"/>
            <rFont val="Tahoma"/>
            <family val="2"/>
            <charset val="186"/>
          </rPr>
          <t>#20_4_L23#</t>
        </r>
      </text>
    </comment>
    <comment ref="M23" authorId="0" shapeId="0" xr:uid="{32D08C5F-7A7F-4EB8-A846-F5185F7A8354}">
      <text>
        <r>
          <rPr>
            <b/>
            <sz val="9"/>
            <color indexed="8"/>
            <rFont val="Tahoma"/>
            <family val="2"/>
            <charset val="186"/>
          </rPr>
          <t>#20_4_M23#</t>
        </r>
      </text>
    </comment>
    <comment ref="D24" authorId="0" shapeId="0" xr:uid="{6CC6D47F-0F54-43A4-A627-333B88324371}">
      <text>
        <r>
          <rPr>
            <b/>
            <sz val="9"/>
            <color indexed="8"/>
            <rFont val="Tahoma"/>
            <family val="2"/>
            <charset val="186"/>
          </rPr>
          <t>#20_4_D24#</t>
        </r>
      </text>
    </comment>
    <comment ref="E24" authorId="0" shapeId="0" xr:uid="{632AD4CB-E20B-4ABB-941C-F821AD6394FE}">
      <text>
        <r>
          <rPr>
            <b/>
            <sz val="9"/>
            <color indexed="8"/>
            <rFont val="Tahoma"/>
            <family val="2"/>
            <charset val="186"/>
          </rPr>
          <t>#20_4_E24#</t>
        </r>
      </text>
    </comment>
    <comment ref="F24" authorId="0" shapeId="0" xr:uid="{09EE14A2-D5CE-4789-A545-8D970926377B}">
      <text>
        <r>
          <rPr>
            <b/>
            <sz val="9"/>
            <color indexed="8"/>
            <rFont val="Tahoma"/>
            <family val="2"/>
            <charset val="186"/>
          </rPr>
          <t>#20_4_F24#</t>
        </r>
      </text>
    </comment>
    <comment ref="G24" authorId="0" shapeId="0" xr:uid="{BA36639F-F7EA-4FF6-8323-51B4E491409A}">
      <text>
        <r>
          <rPr>
            <b/>
            <sz val="9"/>
            <color indexed="8"/>
            <rFont val="Tahoma"/>
            <family val="2"/>
            <charset val="186"/>
          </rPr>
          <t>#20_4_G24#</t>
        </r>
      </text>
    </comment>
    <comment ref="H24" authorId="0" shapeId="0" xr:uid="{0BBB1BDE-D8F5-4F4F-8224-61BCD565F4C0}">
      <text>
        <r>
          <rPr>
            <b/>
            <sz val="9"/>
            <color indexed="8"/>
            <rFont val="Tahoma"/>
            <family val="2"/>
            <charset val="186"/>
          </rPr>
          <t>#20_4_H24#</t>
        </r>
      </text>
    </comment>
    <comment ref="I24" authorId="0" shapeId="0" xr:uid="{11637201-6C68-4946-B917-6903F1FB28B1}">
      <text>
        <r>
          <rPr>
            <b/>
            <sz val="9"/>
            <color indexed="8"/>
            <rFont val="Tahoma"/>
            <family val="2"/>
            <charset val="186"/>
          </rPr>
          <t>#20_4_I24#</t>
        </r>
      </text>
    </comment>
    <comment ref="J24" authorId="0" shapeId="0" xr:uid="{41B945FF-7385-4B3F-90ED-AF4A32D4B907}">
      <text>
        <r>
          <rPr>
            <b/>
            <sz val="9"/>
            <color indexed="8"/>
            <rFont val="Tahoma"/>
            <family val="2"/>
            <charset val="186"/>
          </rPr>
          <t>#20_4_J24#</t>
        </r>
      </text>
    </comment>
    <comment ref="K24" authorId="0" shapeId="0" xr:uid="{4A6F0E7F-3B4D-41B5-BD2B-C7290A55368B}">
      <text>
        <r>
          <rPr>
            <b/>
            <sz val="9"/>
            <color indexed="8"/>
            <rFont val="Tahoma"/>
            <family val="2"/>
            <charset val="186"/>
          </rPr>
          <t>#20_4_K24#</t>
        </r>
      </text>
    </comment>
    <comment ref="L24" authorId="0" shapeId="0" xr:uid="{93DBDB24-73D4-48C2-87A7-2EE5B53F0DBA}">
      <text>
        <r>
          <rPr>
            <b/>
            <sz val="9"/>
            <color indexed="8"/>
            <rFont val="Tahoma"/>
            <family val="2"/>
            <charset val="186"/>
          </rPr>
          <t>#20_4_L24#</t>
        </r>
      </text>
    </comment>
    <comment ref="M24" authorId="0" shapeId="0" xr:uid="{3B53B74C-06EA-4385-83F0-411CED91DC46}">
      <text>
        <r>
          <rPr>
            <b/>
            <sz val="9"/>
            <color indexed="8"/>
            <rFont val="Tahoma"/>
            <family val="2"/>
            <charset val="186"/>
          </rPr>
          <t>#20_4_M24#</t>
        </r>
      </text>
    </comment>
  </commentList>
</comments>
</file>

<file path=xl/sharedStrings.xml><?xml version="1.0" encoding="utf-8"?>
<sst xmlns="http://schemas.openxmlformats.org/spreadsheetml/2006/main" count="500" uniqueCount="277">
  <si>
    <t/>
  </si>
  <si>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</si>
  <si>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</si>
  <si>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</si>
  <si>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</si>
  <si>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t>(viešojo sektoriaus subjekto, parengusio finansinės būklės ataskaitą (konsoliduotąją finansinės būklės ataskaitą), kodas, adresas)</t>
  </si>
  <si>
    <t>FINANSINĖS BŪKLĖS ATASKAITA</t>
  </si>
  <si>
    <t>PAGAL  2022-03-31 D. DUOMENIS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</si>
  <si>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</si>
  <si>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</si>
  <si>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</si>
  <si>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</si>
  <si>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</si>
  <si>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</si>
  <si>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</si>
  <si>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</si>
  <si>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</si>
  <si>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</si>
  <si>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</si>
  <si>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</si>
  <si>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0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</si>
  <si>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</si>
  <si>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</si>
  <si>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</si>
  <si>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</si>
  <si>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</si>
  <si>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</si>
  <si>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</si>
  <si>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</si>
  <si>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</si>
  <si>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</si>
  <si>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</si>
  <si>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</si>
  <si>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</si>
  <si>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</si>
  <si>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</si>
  <si>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</si>
  <si>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</si>
  <si>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</si>
  <si>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</si>
  <si>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</si>
  <si>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</si>
  <si>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</si>
  <si>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</si>
  <si>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</si>
  <si>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</si>
  <si>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</si>
  <si>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</si>
  <si>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</si>
  <si>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</si>
  <si>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</si>
  <si>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</si>
  <si>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</si>
  <si>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</si>
  <si>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</si>
  <si>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</si>
  <si>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</si>
  <si>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</si>
  <si>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</si>
  <si>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</si>
  <si>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</si>
  <si>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</si>
  <si>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</si>
  <si>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</si>
  <si>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</si>
  <si>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</si>
  <si>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</si>
  <si>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</si>
  <si>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</si>
  <si>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</si>
  <si>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</si>
  <si>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</si>
  <si>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</si>
  <si>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</si>
  <si>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</si>
  <si>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</si>
  <si>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</si>
  <si>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</si>
  <si>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</si>
  <si>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</si>
  <si>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</si>
  <si>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</si>
  <si>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</si>
  <si>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</si>
  <si>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</si>
  <si>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</si>
  <si>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</si>
  <si>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</si>
  <si>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</si>
  <si>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</si>
  <si>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</si>
  <si>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</si>
  <si>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</si>
  <si>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</si>
  <si>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</si>
  <si>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</si>
  <si>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</si>
  <si>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</si>
  <si>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</si>
  <si>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</si>
  <si>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</si>
  <si>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</si>
  <si>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</si>
  <si>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</si>
  <si>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</si>
  <si>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</si>
  <si>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</si>
  <si>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</si>
  <si>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</si>
  <si>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</si>
  <si>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</si>
  <si>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</si>
  <si>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</si>
  <si>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</si>
  <si>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</si>
  <si>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</si>
  <si>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</si>
  <si>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</si>
  <si>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</si>
  <si>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</si>
  <si>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</si>
  <si>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</si>
  <si>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</si>
  <si>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</si>
  <si>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</si>
  <si>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</si>
  <si>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</si>
  <si>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</si>
  <si>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</si>
  <si>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</si>
  <si>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</si>
  <si>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(viešojo sektoriaus subjekto vadovas arba jo įgaliotas administracijos vadovas)</t>
  </si>
  <si>
    <t>(parašas)</t>
  </si>
  <si>
    <t>(vardas ir pavardė)</t>
  </si>
  <si>
    <t xml:space="preserve">        (vyriausiasis buhalteris (buhalteris)                    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</si>
  <si>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</si>
  <si>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</si>
  <si>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</si>
  <si>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</si>
  <si>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</si>
  <si>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</si>
  <si>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</si>
  <si>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</si>
  <si>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</si>
  <si>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</si>
  <si>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</si>
  <si>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</si>
  <si>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</si>
  <si>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</si>
  <si>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</si>
  <si>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</si>
  <si>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</si>
  <si>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</si>
  <si>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</si>
  <si>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</si>
  <si>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</si>
  <si>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</si>
  <si>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</si>
  <si>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</si>
  <si>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</si>
  <si>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</si>
  <si>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</si>
  <si>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</si>
  <si>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</si>
  <si>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</si>
  <si>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</si>
  <si>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</si>
  <si>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</si>
  <si>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</si>
  <si>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</si>
  <si>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</si>
  <si>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</si>
  <si>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</si>
  <si>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</si>
  <si>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</si>
  <si>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</si>
  <si>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</si>
  <si>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</si>
  <si>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</si>
  <si>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</si>
  <si>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</si>
  <si>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</si>
  <si>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</si>
  <si>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</si>
  <si>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</si>
  <si>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</si>
  <si>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</si>
  <si>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</si>
  <si>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</si>
  <si>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</si>
  <si>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</si>
  <si>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</si>
  <si>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</si>
  <si>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</si>
  <si>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</si>
  <si>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</si>
  <si>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</si>
  <si>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</si>
  <si>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</si>
  <si>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</si>
  <si>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</si>
  <si>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</si>
  <si>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</si>
  <si>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</si>
  <si>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</si>
  <si>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</si>
  <si>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</si>
  <si>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</si>
  <si>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</si>
  <si>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</si>
  <si>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</si>
  <si>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</si>
  <si>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</si>
  <si>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</si>
  <si>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</si>
  <si>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</si>
  <si>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 xml:space="preserve">vyriausiasis buhalteris (buhalteris)                                                                                      </t>
  </si>
  <si>
    <t xml:space="preserve">  (parašas)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</si>
  <si>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</si>
  <si>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</si>
  <si>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</si>
  <si>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</si>
  <si>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</si>
  <si>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</si>
  <si>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</si>
  <si>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</si>
  <si>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</si>
  <si>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</si>
  <si>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</si>
  <si>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</si>
  <si>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</si>
  <si>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</si>
  <si>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</si>
  <si>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</si>
  <si>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</si>
  <si>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</si>
  <si>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</si>
  <si>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</si>
  <si>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</si>
  <si>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</si>
  <si>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</si>
  <si>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</si>
  <si>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</si>
  <si>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</si>
  <si>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</si>
  <si>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</si>
  <si>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</si>
  <si>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</si>
  <si>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</si>
  <si>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</si>
  <si>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</si>
  <si>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</si>
  <si>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</si>
  <si>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</si>
  <si>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</si>
  <si>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</si>
  <si>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</si>
  <si>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</si>
  <si>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Pateikimo valiuta ir tikslumas: eurais arba tūkstančiais eurų</t>
  </si>
  <si>
    <t>Klaipėdos r. Endriejavo pagrindinė mokykla</t>
  </si>
  <si>
    <t>Vilma Ugintienė</t>
  </si>
  <si>
    <t>P21</t>
  </si>
  <si>
    <t>P22</t>
  </si>
  <si>
    <t>Direktorė</t>
  </si>
  <si>
    <t>Auksė Žitkuvienė</t>
  </si>
  <si>
    <t>Centralizuotos biudžetinių įstaigų buhalterinės apskaitos skyriaus vedėja</t>
  </si>
  <si>
    <t>2022-05-20  Nr.____</t>
  </si>
  <si>
    <t>Mokyklos g. 21, Endriejavo mstl., 96301 Klaipėdos r.</t>
  </si>
  <si>
    <t>P03</t>
  </si>
  <si>
    <t>P04</t>
  </si>
  <si>
    <t>P08</t>
  </si>
  <si>
    <t>P09</t>
  </si>
  <si>
    <t>P10</t>
  </si>
  <si>
    <t>P11</t>
  </si>
  <si>
    <t>P12</t>
  </si>
  <si>
    <t>P17</t>
  </si>
  <si>
    <t>P18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</si>
</sst>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Arial"/>
      <charset val="186"/>
    </font>
    <font>
      <u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color indexed="8"/>
      <name val="Tahoma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b/>
      <sz val="11"/>
      <name val="TimesNewRoman,Bold"/>
    </font>
    <font>
      <u/>
      <sz val="11"/>
      <name val="TimesNewRoman,Bold"/>
      <charset val="186"/>
    </font>
    <font>
      <i/>
      <sz val="11"/>
      <name val="TimesNewRoman,Bold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b/>
      <sz val="9"/>
      <color indexed="8"/>
      <name val="Tahoma"/>
      <family val="2"/>
      <charset val="186"/>
    </font>
    <font>
      <sz val="11"/>
      <name val="Arial"/>
    </font>
    <font>
      <b/>
      <sz val="12"/>
      <name val="Arial"/>
    </font>
    <font>
      <sz val="12"/>
      <name val="Arial"/>
    </font>
    <font>
      <sz val="9"/>
      <color indexed="8"/>
      <name val="Tahoma"/>
    </font>
    <font>
      <sz val="9"/>
      <name val="Arial"/>
    </font>
    <font>
      <sz val="9"/>
      <name val="Arial"/>
      <family val="2"/>
      <charset val="186"/>
    </font>
    <font>
      <u/>
      <sz val="12"/>
      <name val="Times New Roman"/>
      <family val="1"/>
      <charset val="186"/>
    </font>
    <font>
      <u/>
      <sz val="11"/>
      <name val="TimesNewRoman,Bold"/>
    </font>
    <font>
      <u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99CC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6">
    <xf numFmtId="0" fontId="0" fillId="0" borderId="0" xfId="0"/>
    <xf numFmtId="0" fontId="18" fillId="33" borderId="0" xfId="0" applyFont="1" applyFill="1" applyAlignment="1">
      <alignment vertical="center"/>
    </xf>
    <xf numFmtId="0" fontId="21" fillId="33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 vertical="center" wrapText="1"/>
    </xf>
    <xf numFmtId="0" fontId="24" fillId="33" borderId="11" xfId="0" applyFont="1" applyFill="1" applyBorder="1" applyAlignment="1">
      <alignment horizontal="left" vertical="center"/>
    </xf>
    <xf numFmtId="0" fontId="24" fillId="33" borderId="11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left" vertical="center"/>
    </xf>
    <xf numFmtId="0" fontId="19" fillId="33" borderId="14" xfId="0" applyFont="1" applyFill="1" applyBorder="1" applyAlignment="1">
      <alignment horizontal="left" vertical="center"/>
    </xf>
    <xf numFmtId="0" fontId="19" fillId="33" borderId="14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" fontId="27" fillId="0" borderId="0" xfId="0" applyNumberFormat="1" applyFont="1" applyAlignment="1">
      <alignment vertical="center"/>
    </xf>
    <xf numFmtId="4" fontId="37" fillId="0" borderId="0" xfId="0" applyNumberFormat="1" applyFont="1" applyAlignment="1">
      <alignment vertical="center"/>
    </xf>
    <xf numFmtId="0" fontId="27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43" fillId="0" borderId="0" xfId="0" applyFont="1"/>
    <xf numFmtId="0" fontId="18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9" fillId="33" borderId="0" xfId="0" applyFont="1" applyFill="1" applyAlignment="1">
      <alignment horizontal="left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3" xfId="0" applyFont="1" applyBorder="1" applyAlignment="1">
      <alignment vertical="center" wrapText="1"/>
    </xf>
    <xf numFmtId="0" fontId="28" fillId="0" borderId="23" xfId="0" applyFont="1" applyBorder="1" applyAlignment="1">
      <alignment vertical="center"/>
    </xf>
    <xf numFmtId="0" fontId="28" fillId="0" borderId="23" xfId="0" applyFont="1" applyBorder="1" applyAlignment="1">
      <alignment horizontal="center" vertical="center"/>
    </xf>
    <xf numFmtId="2" fontId="28" fillId="0" borderId="23" xfId="0" applyNumberFormat="1" applyFont="1" applyBorder="1" applyAlignment="1">
      <alignment horizontal="right" vertical="center"/>
    </xf>
    <xf numFmtId="0" fontId="26" fillId="0" borderId="23" xfId="0" applyFont="1" applyBorder="1" applyAlignment="1">
      <alignment vertical="center" wrapText="1"/>
    </xf>
    <xf numFmtId="0" fontId="26" fillId="0" borderId="23" xfId="0" applyFont="1" applyBorder="1" applyAlignment="1">
      <alignment horizontal="left" vertical="center"/>
    </xf>
    <xf numFmtId="0" fontId="26" fillId="0" borderId="23" xfId="0" applyFont="1" applyBorder="1" applyAlignment="1">
      <alignment horizontal="center" vertical="center"/>
    </xf>
    <xf numFmtId="2" fontId="26" fillId="0" borderId="23" xfId="0" applyNumberFormat="1" applyFont="1" applyBorder="1" applyAlignment="1">
      <alignment horizontal="right" vertical="center"/>
    </xf>
    <xf numFmtId="2" fontId="26" fillId="33" borderId="24" xfId="0" applyNumberFormat="1" applyFont="1" applyFill="1" applyBorder="1" applyAlignment="1">
      <alignment horizontal="right" vertical="center"/>
    </xf>
    <xf numFmtId="0" fontId="26" fillId="0" borderId="23" xfId="0" applyFont="1" applyBorder="1" applyAlignment="1">
      <alignment vertical="center"/>
    </xf>
    <xf numFmtId="2" fontId="26" fillId="0" borderId="23" xfId="0" applyNumberFormat="1" applyFont="1" applyBorder="1" applyAlignment="1">
      <alignment horizontal="right" vertical="center" wrapText="1"/>
    </xf>
    <xf numFmtId="0" fontId="28" fillId="0" borderId="23" xfId="0" applyFont="1" applyBorder="1" applyAlignment="1">
      <alignment horizontal="left" vertical="center"/>
    </xf>
    <xf numFmtId="0" fontId="40" fillId="0" borderId="23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26" fillId="0" borderId="18" xfId="0" applyFont="1" applyBorder="1" applyAlignment="1">
      <alignment vertical="center" wrapText="1"/>
    </xf>
    <xf numFmtId="0" fontId="35" fillId="0" borderId="23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35" fillId="34" borderId="23" xfId="0" applyFont="1" applyFill="1" applyBorder="1" applyAlignment="1">
      <alignment horizontal="center" vertical="center" wrapText="1"/>
    </xf>
    <xf numFmtId="0" fontId="35" fillId="34" borderId="23" xfId="0" applyFont="1" applyFill="1" applyBorder="1" applyAlignment="1">
      <alignment horizontal="left" vertical="center" wrapText="1"/>
    </xf>
    <xf numFmtId="4" fontId="28" fillId="34" borderId="23" xfId="0" applyNumberFormat="1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left" vertical="center" wrapText="1"/>
    </xf>
    <xf numFmtId="4" fontId="26" fillId="0" borderId="23" xfId="0" applyNumberFormat="1" applyFont="1" applyBorder="1" applyAlignment="1">
      <alignment horizontal="center" vertical="center" wrapText="1"/>
    </xf>
    <xf numFmtId="0" fontId="44" fillId="0" borderId="0" xfId="0" applyFont="1"/>
    <xf numFmtId="0" fontId="0" fillId="33" borderId="0" xfId="0" applyFill="1" applyAlignment="1">
      <alignment horizontal="center"/>
    </xf>
    <xf numFmtId="0" fontId="44" fillId="35" borderId="0" xfId="0" applyFont="1" applyFill="1"/>
    <xf numFmtId="0" fontId="18" fillId="35" borderId="0" xfId="0" applyFont="1" applyFill="1" applyAlignment="1">
      <alignment vertical="center" wrapText="1"/>
    </xf>
    <xf numFmtId="0" fontId="18" fillId="0" borderId="18" xfId="0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top" wrapText="1"/>
    </xf>
    <xf numFmtId="0" fontId="19" fillId="0" borderId="23" xfId="0" applyFont="1" applyBorder="1" applyAlignment="1">
      <alignment horizontal="center" vertical="center" wrapText="1"/>
    </xf>
    <xf numFmtId="49" fontId="19" fillId="33" borderId="20" xfId="0" applyNumberFormat="1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left" vertical="center"/>
    </xf>
    <xf numFmtId="0" fontId="19" fillId="33" borderId="20" xfId="0" applyFont="1" applyFill="1" applyBorder="1" applyAlignment="1">
      <alignment horizontal="left" vertical="center"/>
    </xf>
    <xf numFmtId="0" fontId="19" fillId="33" borderId="20" xfId="0" applyFont="1" applyFill="1" applyBorder="1" applyAlignment="1">
      <alignment horizontal="left" vertical="center" wrapText="1"/>
    </xf>
    <xf numFmtId="0" fontId="18" fillId="33" borderId="20" xfId="0" applyFont="1" applyFill="1" applyBorder="1" applyAlignment="1">
      <alignment horizontal="center" vertical="center" wrapText="1"/>
    </xf>
    <xf numFmtId="2" fontId="19" fillId="33" borderId="23" xfId="0" applyNumberFormat="1" applyFont="1" applyFill="1" applyBorder="1" applyAlignment="1">
      <alignment horizontal="right" vertical="center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left" vertical="center"/>
    </xf>
    <xf numFmtId="2" fontId="18" fillId="33" borderId="24" xfId="0" applyNumberFormat="1" applyFont="1" applyFill="1" applyBorder="1" applyAlignment="1">
      <alignment horizontal="right" vertical="center"/>
    </xf>
    <xf numFmtId="0" fontId="18" fillId="33" borderId="20" xfId="0" applyFont="1" applyFill="1" applyBorder="1" applyAlignment="1">
      <alignment horizontal="left" vertical="center"/>
    </xf>
    <xf numFmtId="0" fontId="18" fillId="33" borderId="21" xfId="0" applyFont="1" applyFill="1" applyBorder="1" applyAlignment="1">
      <alignment horizontal="left" vertical="center"/>
    </xf>
    <xf numFmtId="16" fontId="18" fillId="33" borderId="22" xfId="0" applyNumberFormat="1" applyFont="1" applyFill="1" applyBorder="1" applyAlignment="1">
      <alignment horizontal="center" vertical="center" wrapText="1"/>
    </xf>
    <xf numFmtId="16" fontId="18" fillId="33" borderId="23" xfId="0" applyNumberFormat="1" applyFont="1" applyFill="1" applyBorder="1" applyAlignment="1">
      <alignment horizontal="center" vertical="center" wrapText="1"/>
    </xf>
    <xf numFmtId="49" fontId="18" fillId="33" borderId="20" xfId="0" applyNumberFormat="1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33" borderId="23" xfId="0" applyFont="1" applyFill="1" applyBorder="1" applyAlignment="1">
      <alignment horizontal="left" vertical="center"/>
    </xf>
    <xf numFmtId="0" fontId="18" fillId="33" borderId="23" xfId="0" applyFont="1" applyFill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22" xfId="0" applyFont="1" applyBorder="1" applyAlignment="1">
      <alignment horizontal="left" vertical="center"/>
    </xf>
    <xf numFmtId="16" fontId="18" fillId="0" borderId="23" xfId="0" applyNumberFormat="1" applyFont="1" applyBorder="1" applyAlignment="1">
      <alignment horizontal="center" vertical="center"/>
    </xf>
    <xf numFmtId="0" fontId="18" fillId="0" borderId="23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 wrapText="1"/>
    </xf>
    <xf numFmtId="0" fontId="19" fillId="33" borderId="23" xfId="0" applyFont="1" applyFill="1" applyBorder="1" applyAlignment="1">
      <alignment horizontal="left" vertical="center" wrapText="1"/>
    </xf>
    <xf numFmtId="0" fontId="24" fillId="33" borderId="20" xfId="0" applyFont="1" applyFill="1" applyBorder="1" applyAlignment="1">
      <alignment horizontal="left" vertical="center"/>
    </xf>
    <xf numFmtId="0" fontId="24" fillId="33" borderId="22" xfId="0" applyFont="1" applyFill="1" applyBorder="1" applyAlignment="1">
      <alignment horizontal="left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 wrapText="1"/>
    </xf>
    <xf numFmtId="0" fontId="19" fillId="33" borderId="22" xfId="0" applyFont="1" applyFill="1" applyBorder="1" applyAlignment="1">
      <alignment horizontal="left" vertical="center" wrapText="1"/>
    </xf>
    <xf numFmtId="2" fontId="18" fillId="33" borderId="23" xfId="0" applyNumberFormat="1" applyFont="1" applyFill="1" applyBorder="1" applyAlignment="1">
      <alignment horizontal="right" vertical="center"/>
    </xf>
    <xf numFmtId="0" fontId="0" fillId="33" borderId="18" xfId="0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33" borderId="20" xfId="0" applyFont="1" applyFill="1" applyBorder="1" applyAlignment="1">
      <alignment horizontal="left" vertical="center" wrapText="1"/>
    </xf>
    <xf numFmtId="0" fontId="18" fillId="33" borderId="22" xfId="0" applyFont="1" applyFill="1" applyBorder="1" applyAlignment="1">
      <alignment horizontal="left" vertical="center" wrapText="1"/>
    </xf>
    <xf numFmtId="0" fontId="18" fillId="33" borderId="21" xfId="0" applyFont="1" applyFill="1" applyBorder="1" applyAlignment="1">
      <alignment horizontal="left" vertical="center" wrapText="1"/>
    </xf>
    <xf numFmtId="0" fontId="19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vertical="center" wrapText="1"/>
    </xf>
    <xf numFmtId="0" fontId="35" fillId="0" borderId="21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18" fillId="33" borderId="0" xfId="0" applyFont="1" applyFill="1" applyAlignment="1">
      <alignment horizontal="left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22" fillId="3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33" borderId="0" xfId="0" applyFont="1" applyFill="1" applyAlignment="1">
      <alignment vertical="center" wrapText="1"/>
    </xf>
    <xf numFmtId="0" fontId="19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left" vertical="top" wrapText="1"/>
    </xf>
    <xf numFmtId="0" fontId="20" fillId="33" borderId="0" xfId="0" applyFont="1" applyFill="1" applyAlignment="1">
      <alignment wrapText="1"/>
    </xf>
    <xf numFmtId="0" fontId="20" fillId="33" borderId="0" xfId="0" applyFont="1" applyFill="1" applyAlignment="1">
      <alignment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23" fillId="0" borderId="18" xfId="0" applyFont="1" applyBorder="1" applyAlignment="1">
      <alignment horizontal="right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33" borderId="20" xfId="0" applyFont="1" applyFill="1" applyBorder="1" applyAlignment="1">
      <alignment horizontal="left" vertical="center" wrapText="1"/>
    </xf>
    <xf numFmtId="0" fontId="18" fillId="33" borderId="22" xfId="0" applyFont="1" applyFill="1" applyBorder="1" applyAlignment="1">
      <alignment horizontal="left" vertical="center" wrapText="1"/>
    </xf>
    <xf numFmtId="0" fontId="18" fillId="33" borderId="21" xfId="0" applyFont="1" applyFill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47" fillId="33" borderId="0" xfId="0" applyFont="1" applyFill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18" fillId="0" borderId="19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left" vertical="center"/>
    </xf>
    <xf numFmtId="0" fontId="26" fillId="0" borderId="22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28" fillId="0" borderId="21" xfId="0" applyFont="1" applyBorder="1" applyAlignment="1">
      <alignment horizontal="left" vertical="center"/>
    </xf>
    <xf numFmtId="0" fontId="28" fillId="0" borderId="20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8" fillId="0" borderId="20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 wrapText="1"/>
    </xf>
    <xf numFmtId="0" fontId="28" fillId="0" borderId="20" xfId="0" applyFont="1" applyBorder="1" applyAlignment="1">
      <alignment vertical="center" wrapText="1"/>
    </xf>
    <xf numFmtId="0" fontId="28" fillId="0" borderId="22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6" fillId="0" borderId="22" xfId="0" applyFont="1" applyBorder="1" applyAlignment="1">
      <alignment vertical="center" wrapText="1"/>
    </xf>
    <xf numFmtId="0" fontId="26" fillId="0" borderId="21" xfId="0" applyFont="1" applyBorder="1" applyAlignment="1">
      <alignment vertical="center" wrapText="1"/>
    </xf>
    <xf numFmtId="0" fontId="26" fillId="0" borderId="20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justify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35" fillId="0" borderId="0" xfId="0" applyFont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 customBuiltin="1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9"/>
  <sheetViews>
    <sheetView showGridLines="0" tabSelected="1" topLeftCell="A43" zoomScaleSheetLayoutView="100" workbookViewId="0">
      <selection activeCell="F90" sqref="F90"/>
    </sheetView>
  </sheetViews>
  <sheetFormatPr defaultRowHeight="12.75"/>
  <cols>
    <col min="1" max="1" width="5.5703125" style="1" customWidth="1"/>
    <col min="2" max="2" width="10.5703125" style="1" customWidth="1"/>
    <col min="3" max="3" width="3.140625" style="127" customWidth="1"/>
    <col min="4" max="4" width="2.7109375" style="127" customWidth="1"/>
    <col min="5" max="5" width="59" style="127" customWidth="1"/>
    <col min="6" max="6" width="7.7109375" style="127" customWidth="1"/>
    <col min="7" max="8" width="12.85546875" style="1" customWidth="1"/>
    <col min="9" max="9" width="5.28515625" style="1" customWidth="1"/>
    <col min="10" max="16384" width="9.140625" style="1"/>
  </cols>
  <sheetData>
    <row r="1" spans="1:8" ht="30" customHeight="1">
      <c r="B1" s="143" t="s">
        <v>0</v>
      </c>
      <c r="C1" s="143"/>
      <c r="D1" s="143"/>
      <c r="E1" s="143"/>
      <c r="F1" s="143"/>
      <c r="G1" s="143"/>
      <c r="H1" s="143"/>
    </row>
    <row r="2" spans="1:8">
      <c r="A2" s="32"/>
      <c r="F2" s="144" t="s">
        <v>1</v>
      </c>
      <c r="G2" s="144"/>
      <c r="H2" s="144"/>
    </row>
    <row r="3" spans="1:8">
      <c r="A3" s="32"/>
      <c r="F3" s="145" t="s">
        <v>2</v>
      </c>
      <c r="G3" s="145"/>
      <c r="H3" s="145"/>
    </row>
    <row r="4" spans="1:8">
      <c r="A4" s="32"/>
    </row>
    <row r="5" spans="1:8">
      <c r="A5" s="32"/>
      <c r="B5" s="142" t="s">
        <v>3</v>
      </c>
      <c r="C5" s="142"/>
      <c r="D5" s="142"/>
      <c r="E5" s="142"/>
      <c r="F5" s="142"/>
      <c r="G5" s="142"/>
      <c r="H5" s="142"/>
    </row>
    <row r="6" spans="1:8">
      <c r="A6" s="32"/>
      <c r="B6" s="142"/>
      <c r="C6" s="142"/>
      <c r="D6" s="142"/>
      <c r="E6" s="142"/>
      <c r="F6" s="142"/>
      <c r="G6" s="142"/>
      <c r="H6" s="142"/>
    </row>
    <row r="7" spans="1:8">
      <c r="A7" s="32"/>
      <c r="B7" s="146" t="s">
        <v>259</v>
      </c>
      <c r="C7" s="146"/>
      <c r="D7" s="146"/>
      <c r="E7" s="146"/>
      <c r="F7" s="146"/>
      <c r="G7" s="146"/>
      <c r="H7" s="146"/>
    </row>
    <row r="8" spans="1:8">
      <c r="A8" s="32"/>
      <c r="B8" s="136" t="s">
        <v>4</v>
      </c>
      <c r="C8" s="136"/>
      <c r="D8" s="136"/>
      <c r="E8" s="136"/>
      <c r="F8" s="136"/>
      <c r="G8" s="136"/>
      <c r="H8" s="136"/>
    </row>
    <row r="9" spans="1:8" ht="12.75" customHeight="1">
      <c r="A9" s="32"/>
      <c r="B9" s="139" t="s">
        <v>267</v>
      </c>
      <c r="C9" s="139"/>
      <c r="D9" s="139"/>
      <c r="E9" s="139"/>
      <c r="F9" s="139"/>
      <c r="G9" s="139"/>
      <c r="H9" s="139"/>
    </row>
    <row r="10" spans="1:8">
      <c r="A10" s="32"/>
      <c r="B10" s="140" t="s">
        <v>5</v>
      </c>
      <c r="C10" s="140"/>
      <c r="D10" s="140"/>
      <c r="E10" s="140"/>
      <c r="F10" s="140"/>
      <c r="G10" s="140"/>
      <c r="H10" s="140"/>
    </row>
    <row r="11" spans="1:8">
      <c r="A11" s="32"/>
      <c r="B11" s="140"/>
      <c r="C11" s="140"/>
      <c r="D11" s="140"/>
      <c r="E11" s="140"/>
      <c r="F11" s="140"/>
      <c r="G11" s="140"/>
      <c r="H11" s="140"/>
    </row>
    <row r="12" spans="1:8">
      <c r="A12" s="32"/>
      <c r="B12" s="141"/>
      <c r="C12" s="141"/>
      <c r="D12" s="141"/>
      <c r="E12" s="141"/>
      <c r="F12" s="141"/>
    </row>
    <row r="13" spans="1:8">
      <c r="A13" s="32"/>
      <c r="B13" s="142" t="s">
        <v>6</v>
      </c>
      <c r="C13" s="142"/>
      <c r="D13" s="142"/>
      <c r="E13" s="142"/>
      <c r="F13" s="142"/>
      <c r="G13" s="142"/>
      <c r="H13" s="142"/>
    </row>
    <row r="14" spans="1:8">
      <c r="A14" s="32"/>
      <c r="B14" s="142" t="s">
        <v>7</v>
      </c>
      <c r="C14" s="142"/>
      <c r="D14" s="142"/>
      <c r="E14" s="142"/>
      <c r="F14" s="142"/>
      <c r="G14" s="142"/>
      <c r="H14" s="142"/>
    </row>
    <row r="15" spans="1:8">
      <c r="A15" s="32"/>
      <c r="B15" s="125"/>
      <c r="C15" s="2"/>
      <c r="D15" s="2"/>
      <c r="E15" s="2"/>
      <c r="F15" s="2"/>
      <c r="G15" s="3"/>
      <c r="H15" s="3"/>
    </row>
    <row r="16" spans="1:8">
      <c r="A16" s="32"/>
      <c r="B16" s="139" t="s">
        <v>266</v>
      </c>
      <c r="C16" s="139"/>
      <c r="D16" s="139"/>
      <c r="E16" s="139"/>
      <c r="F16" s="139"/>
      <c r="G16" s="139"/>
      <c r="H16" s="139"/>
    </row>
    <row r="17" spans="1:8">
      <c r="A17" s="32"/>
      <c r="B17" s="147" t="s">
        <v>8</v>
      </c>
      <c r="C17" s="147"/>
      <c r="D17" s="147"/>
      <c r="E17" s="147"/>
      <c r="F17" s="147"/>
      <c r="G17" s="147"/>
      <c r="H17" s="147"/>
    </row>
    <row r="18" spans="1:8" ht="12.75" customHeight="1">
      <c r="A18" s="32"/>
      <c r="B18" s="125"/>
      <c r="C18" s="126"/>
      <c r="D18" s="126"/>
      <c r="E18" s="148" t="s">
        <v>258</v>
      </c>
      <c r="F18" s="148"/>
      <c r="G18" s="148"/>
      <c r="H18" s="148"/>
    </row>
    <row r="19" spans="1:8" ht="67.5" customHeight="1">
      <c r="A19" s="32"/>
      <c r="B19" s="76" t="s">
        <v>9</v>
      </c>
      <c r="C19" s="149" t="s">
        <v>10</v>
      </c>
      <c r="D19" s="150"/>
      <c r="E19" s="151"/>
      <c r="F19" s="77" t="s">
        <v>11</v>
      </c>
      <c r="G19" s="78" t="s">
        <v>12</v>
      </c>
      <c r="H19" s="78" t="s">
        <v>13</v>
      </c>
    </row>
    <row r="20" spans="1:8" s="127" customFormat="1" ht="12.75" customHeight="1">
      <c r="A20" s="32"/>
      <c r="B20" s="78" t="s">
        <v>14</v>
      </c>
      <c r="C20" s="79" t="s">
        <v>15</v>
      </c>
      <c r="D20" s="80"/>
      <c r="E20" s="81"/>
      <c r="F20" s="82"/>
      <c r="G20" s="83">
        <f>SUM(G21,G27,G38,G39)</f>
        <v>1181597.5400000003</v>
      </c>
      <c r="H20" s="83">
        <f>SUM(H21,H27,H38,H39)</f>
        <v>1188369.03</v>
      </c>
    </row>
    <row r="21" spans="1:8" s="127" customFormat="1" ht="12.75" customHeight="1">
      <c r="A21" s="32"/>
      <c r="B21" s="84" t="s">
        <v>16</v>
      </c>
      <c r="C21" s="85" t="s">
        <v>17</v>
      </c>
      <c r="D21" s="4"/>
      <c r="E21" s="5"/>
      <c r="F21" s="82" t="s">
        <v>268</v>
      </c>
      <c r="G21" s="86">
        <f>SUM(G22:G26)</f>
        <v>0.28999999999996001</v>
      </c>
      <c r="H21" s="86">
        <f>SUM(H22:H26)</f>
        <v>0.28999999999996001</v>
      </c>
    </row>
    <row r="22" spans="1:8" s="127" customFormat="1" ht="12.75" customHeight="1">
      <c r="A22" s="32"/>
      <c r="B22" s="82" t="s">
        <v>18</v>
      </c>
      <c r="C22" s="87"/>
      <c r="D22" s="88" t="s">
        <v>19</v>
      </c>
      <c r="E22" s="124"/>
      <c r="F22" s="89"/>
      <c r="G22" s="86" t="s">
        <v>20</v>
      </c>
      <c r="H22" s="86" t="s">
        <v>20</v>
      </c>
    </row>
    <row r="23" spans="1:8" s="127" customFormat="1" ht="12.75" customHeight="1">
      <c r="A23" s="32"/>
      <c r="B23" s="82" t="s">
        <v>21</v>
      </c>
      <c r="C23" s="87"/>
      <c r="D23" s="88" t="s">
        <v>22</v>
      </c>
      <c r="E23" s="123"/>
      <c r="F23" s="90"/>
      <c r="G23" s="86">
        <v>0.28999999999996001</v>
      </c>
      <c r="H23" s="86">
        <v>0.28999999999996001</v>
      </c>
    </row>
    <row r="24" spans="1:8" s="127" customFormat="1" ht="12.75" customHeight="1">
      <c r="A24" s="32"/>
      <c r="B24" s="82" t="s">
        <v>23</v>
      </c>
      <c r="C24" s="87"/>
      <c r="D24" s="88" t="s">
        <v>24</v>
      </c>
      <c r="E24" s="123"/>
      <c r="F24" s="90"/>
      <c r="G24" s="86" t="s">
        <v>20</v>
      </c>
      <c r="H24" s="86" t="s">
        <v>20</v>
      </c>
    </row>
    <row r="25" spans="1:8" s="127" customFormat="1" ht="12.75" customHeight="1">
      <c r="A25" s="32"/>
      <c r="B25" s="82" t="s">
        <v>25</v>
      </c>
      <c r="C25" s="87"/>
      <c r="D25" s="88" t="s">
        <v>26</v>
      </c>
      <c r="E25" s="123"/>
      <c r="F25" s="84"/>
      <c r="G25" s="86" t="s">
        <v>20</v>
      </c>
      <c r="H25" s="86" t="s">
        <v>20</v>
      </c>
    </row>
    <row r="26" spans="1:8" s="127" customFormat="1" ht="12.75" customHeight="1">
      <c r="A26" s="32"/>
      <c r="B26" s="91" t="s">
        <v>27</v>
      </c>
      <c r="C26" s="87"/>
      <c r="D26" s="92" t="s">
        <v>28</v>
      </c>
      <c r="E26" s="124"/>
      <c r="F26" s="84"/>
      <c r="G26" s="86" t="s">
        <v>20</v>
      </c>
      <c r="H26" s="86" t="s">
        <v>20</v>
      </c>
    </row>
    <row r="27" spans="1:8" s="127" customFormat="1" ht="12.75" customHeight="1">
      <c r="A27" s="32"/>
      <c r="B27" s="6" t="s">
        <v>29</v>
      </c>
      <c r="C27" s="7" t="s">
        <v>30</v>
      </c>
      <c r="D27" s="8"/>
      <c r="E27" s="9"/>
      <c r="F27" s="84" t="s">
        <v>269</v>
      </c>
      <c r="G27" s="86">
        <f>SUM(G28:G37)</f>
        <v>1181597.2500000002</v>
      </c>
      <c r="H27" s="86">
        <f>SUM(H28:H37)</f>
        <v>1188368.74</v>
      </c>
    </row>
    <row r="28" spans="1:8" s="127" customFormat="1" ht="12.75" customHeight="1">
      <c r="A28" s="32"/>
      <c r="B28" s="82" t="s">
        <v>31</v>
      </c>
      <c r="C28" s="87"/>
      <c r="D28" s="88" t="s">
        <v>32</v>
      </c>
      <c r="E28" s="123"/>
      <c r="F28" s="90"/>
      <c r="G28" s="86" t="s">
        <v>20</v>
      </c>
      <c r="H28" s="86" t="s">
        <v>20</v>
      </c>
    </row>
    <row r="29" spans="1:8" s="127" customFormat="1" ht="12.75" customHeight="1">
      <c r="A29" s="32"/>
      <c r="B29" s="82" t="s">
        <v>33</v>
      </c>
      <c r="C29" s="87"/>
      <c r="D29" s="88" t="s">
        <v>34</v>
      </c>
      <c r="E29" s="123"/>
      <c r="F29" s="90"/>
      <c r="G29" s="86">
        <v>1064597.8600000001</v>
      </c>
      <c r="H29" s="86">
        <v>1068278.47</v>
      </c>
    </row>
    <row r="30" spans="1:8" s="127" customFormat="1" ht="12.75" customHeight="1">
      <c r="A30" s="32"/>
      <c r="B30" s="82" t="s">
        <v>35</v>
      </c>
      <c r="C30" s="87"/>
      <c r="D30" s="88" t="s">
        <v>36</v>
      </c>
      <c r="E30" s="123"/>
      <c r="F30" s="90"/>
      <c r="G30" s="86">
        <v>55648.35</v>
      </c>
      <c r="H30" s="86">
        <v>56715.78</v>
      </c>
    </row>
    <row r="31" spans="1:8" s="127" customFormat="1" ht="12.75" customHeight="1">
      <c r="A31" s="32"/>
      <c r="B31" s="82" t="s">
        <v>37</v>
      </c>
      <c r="C31" s="87"/>
      <c r="D31" s="88" t="s">
        <v>38</v>
      </c>
      <c r="E31" s="123"/>
      <c r="F31" s="90"/>
      <c r="G31" s="86">
        <v>30200</v>
      </c>
      <c r="H31" s="86">
        <v>30200</v>
      </c>
    </row>
    <row r="32" spans="1:8" s="127" customFormat="1" ht="12.75" customHeight="1">
      <c r="A32" s="32"/>
      <c r="B32" s="82" t="s">
        <v>39</v>
      </c>
      <c r="C32" s="87"/>
      <c r="D32" s="88" t="s">
        <v>40</v>
      </c>
      <c r="E32" s="123"/>
      <c r="F32" s="90"/>
      <c r="G32" s="86">
        <v>20487.759999999998</v>
      </c>
      <c r="H32" s="86">
        <v>22187.25</v>
      </c>
    </row>
    <row r="33" spans="1:8" s="127" customFormat="1" ht="12.75" customHeight="1">
      <c r="A33" s="32"/>
      <c r="B33" s="82" t="s">
        <v>41</v>
      </c>
      <c r="C33" s="87"/>
      <c r="D33" s="88" t="s">
        <v>42</v>
      </c>
      <c r="E33" s="123"/>
      <c r="F33" s="90"/>
      <c r="G33" s="86">
        <v>0.29000000000087001</v>
      </c>
      <c r="H33" s="86">
        <v>0.29000000000087001</v>
      </c>
    </row>
    <row r="34" spans="1:8" s="127" customFormat="1" ht="12.75" customHeight="1">
      <c r="A34" s="32"/>
      <c r="B34" s="82" t="s">
        <v>43</v>
      </c>
      <c r="C34" s="87"/>
      <c r="D34" s="88" t="s">
        <v>44</v>
      </c>
      <c r="E34" s="123"/>
      <c r="F34" s="90"/>
      <c r="G34" s="86" t="s">
        <v>20</v>
      </c>
      <c r="H34" s="86" t="s">
        <v>20</v>
      </c>
    </row>
    <row r="35" spans="1:8" s="127" customFormat="1" ht="12.75" customHeight="1">
      <c r="A35" s="32"/>
      <c r="B35" s="82" t="s">
        <v>45</v>
      </c>
      <c r="C35" s="87"/>
      <c r="D35" s="88" t="s">
        <v>46</v>
      </c>
      <c r="E35" s="123"/>
      <c r="F35" s="90"/>
      <c r="G35" s="86">
        <v>6864.61</v>
      </c>
      <c r="H35" s="86">
        <v>7003.72</v>
      </c>
    </row>
    <row r="36" spans="1:8" s="127" customFormat="1" ht="12.75" customHeight="1">
      <c r="A36" s="32"/>
      <c r="B36" s="82" t="s">
        <v>47</v>
      </c>
      <c r="C36" s="93"/>
      <c r="D36" s="94" t="s">
        <v>48</v>
      </c>
      <c r="E36" s="120"/>
      <c r="F36" s="90"/>
      <c r="G36" s="86">
        <v>3798.38</v>
      </c>
      <c r="H36" s="86">
        <v>3983.23</v>
      </c>
    </row>
    <row r="37" spans="1:8" s="127" customFormat="1" ht="12.75" customHeight="1">
      <c r="A37" s="32"/>
      <c r="B37" s="82" t="s">
        <v>49</v>
      </c>
      <c r="C37" s="87"/>
      <c r="D37" s="88" t="s">
        <v>50</v>
      </c>
      <c r="E37" s="123"/>
      <c r="F37" s="84"/>
      <c r="G37" s="86">
        <v>0</v>
      </c>
      <c r="H37" s="86">
        <v>0</v>
      </c>
    </row>
    <row r="38" spans="1:8" s="127" customFormat="1" ht="12.75" customHeight="1">
      <c r="A38" s="32"/>
      <c r="B38" s="84" t="s">
        <v>51</v>
      </c>
      <c r="C38" s="95" t="s">
        <v>52</v>
      </c>
      <c r="D38" s="95"/>
      <c r="E38" s="96"/>
      <c r="F38" s="84"/>
      <c r="G38" s="86" t="s">
        <v>20</v>
      </c>
      <c r="H38" s="86" t="s">
        <v>20</v>
      </c>
    </row>
    <row r="39" spans="1:8" s="127" customFormat="1" ht="12.75" customHeight="1">
      <c r="A39" s="32"/>
      <c r="B39" s="84" t="s">
        <v>53</v>
      </c>
      <c r="C39" s="95" t="s">
        <v>54</v>
      </c>
      <c r="D39" s="95"/>
      <c r="E39" s="96"/>
      <c r="F39" s="90"/>
      <c r="G39" s="86" t="s">
        <v>20</v>
      </c>
      <c r="H39" s="86" t="s">
        <v>20</v>
      </c>
    </row>
    <row r="40" spans="1:8" s="127" customFormat="1" ht="12.75" customHeight="1">
      <c r="A40" s="32"/>
      <c r="B40" s="78" t="s">
        <v>55</v>
      </c>
      <c r="C40" s="79" t="s">
        <v>56</v>
      </c>
      <c r="D40" s="80"/>
      <c r="E40" s="81"/>
      <c r="F40" s="90"/>
      <c r="G40" s="86" t="s">
        <v>20</v>
      </c>
      <c r="H40" s="86" t="s">
        <v>20</v>
      </c>
    </row>
    <row r="41" spans="1:8" s="127" customFormat="1" ht="12.75" customHeight="1">
      <c r="A41" s="32"/>
      <c r="B41" s="76" t="s">
        <v>57</v>
      </c>
      <c r="C41" s="97" t="s">
        <v>58</v>
      </c>
      <c r="D41" s="98"/>
      <c r="E41" s="99"/>
      <c r="F41" s="84"/>
      <c r="G41" s="83">
        <f>SUM(G42,G48,G49,G56,G57)</f>
        <v>116126.24</v>
      </c>
      <c r="H41" s="83">
        <f>SUM(H42,H48,H49,H56,H57)</f>
        <v>113535.43</v>
      </c>
    </row>
    <row r="42" spans="1:8" s="127" customFormat="1" ht="12.75" customHeight="1">
      <c r="A42" s="32"/>
      <c r="B42" s="62" t="s">
        <v>16</v>
      </c>
      <c r="C42" s="100" t="s">
        <v>59</v>
      </c>
      <c r="D42" s="33"/>
      <c r="E42" s="34"/>
      <c r="F42" s="84" t="s">
        <v>270</v>
      </c>
      <c r="G42" s="86">
        <f>SUM(G43:G47)</f>
        <v>1388.26</v>
      </c>
      <c r="H42" s="86">
        <f>SUM(H43:H47)</f>
        <v>2042.09</v>
      </c>
    </row>
    <row r="43" spans="1:8" s="127" customFormat="1" ht="12.75" customHeight="1">
      <c r="A43" s="32"/>
      <c r="B43" s="101" t="s">
        <v>18</v>
      </c>
      <c r="C43" s="93"/>
      <c r="D43" s="94" t="s">
        <v>60</v>
      </c>
      <c r="E43" s="120"/>
      <c r="F43" s="90"/>
      <c r="G43" s="86" t="s">
        <v>20</v>
      </c>
      <c r="H43" s="86" t="s">
        <v>20</v>
      </c>
    </row>
    <row r="44" spans="1:8" s="127" customFormat="1" ht="12.75" customHeight="1">
      <c r="A44" s="32"/>
      <c r="B44" s="101" t="s">
        <v>21</v>
      </c>
      <c r="C44" s="93"/>
      <c r="D44" s="94" t="s">
        <v>61</v>
      </c>
      <c r="E44" s="120"/>
      <c r="F44" s="90"/>
      <c r="G44" s="86">
        <v>1388.26</v>
      </c>
      <c r="H44" s="86">
        <v>2042.09</v>
      </c>
    </row>
    <row r="45" spans="1:8" s="127" customFormat="1">
      <c r="A45" s="32"/>
      <c r="B45" s="101" t="s">
        <v>23</v>
      </c>
      <c r="C45" s="93"/>
      <c r="D45" s="94" t="s">
        <v>62</v>
      </c>
      <c r="E45" s="120"/>
      <c r="F45" s="90"/>
      <c r="G45" s="86" t="s">
        <v>20</v>
      </c>
      <c r="H45" s="86" t="s">
        <v>20</v>
      </c>
    </row>
    <row r="46" spans="1:8" s="127" customFormat="1">
      <c r="A46" s="32"/>
      <c r="B46" s="101" t="s">
        <v>25</v>
      </c>
      <c r="C46" s="93"/>
      <c r="D46" s="94" t="s">
        <v>63</v>
      </c>
      <c r="E46" s="120"/>
      <c r="F46" s="90"/>
      <c r="G46" s="86">
        <v>0</v>
      </c>
      <c r="H46" s="86">
        <v>0</v>
      </c>
    </row>
    <row r="47" spans="1:8" s="127" customFormat="1" ht="12.75" customHeight="1">
      <c r="A47" s="32"/>
      <c r="B47" s="101" t="s">
        <v>27</v>
      </c>
      <c r="C47" s="98"/>
      <c r="D47" s="152" t="s">
        <v>64</v>
      </c>
      <c r="E47" s="153"/>
      <c r="F47" s="90"/>
      <c r="G47" s="86">
        <v>0</v>
      </c>
      <c r="H47" s="86">
        <v>0</v>
      </c>
    </row>
    <row r="48" spans="1:8" s="127" customFormat="1" ht="12.75" customHeight="1">
      <c r="A48" s="32"/>
      <c r="B48" s="62" t="s">
        <v>29</v>
      </c>
      <c r="C48" s="35" t="s">
        <v>65</v>
      </c>
      <c r="D48" s="36"/>
      <c r="E48" s="37"/>
      <c r="F48" s="84" t="s">
        <v>271</v>
      </c>
      <c r="G48" s="86">
        <v>345.56</v>
      </c>
      <c r="H48" s="86">
        <v>34.56</v>
      </c>
    </row>
    <row r="49" spans="1:8" s="127" customFormat="1" ht="12.75" customHeight="1">
      <c r="A49" s="32"/>
      <c r="B49" s="62" t="s">
        <v>51</v>
      </c>
      <c r="C49" s="100" t="s">
        <v>66</v>
      </c>
      <c r="D49" s="33"/>
      <c r="E49" s="34"/>
      <c r="F49" s="84" t="s">
        <v>272</v>
      </c>
      <c r="G49" s="86">
        <f>SUM(G50:G55)</f>
        <v>99573.61</v>
      </c>
      <c r="H49" s="86">
        <f>SUM(H50:H55)</f>
        <v>94713.38</v>
      </c>
    </row>
    <row r="50" spans="1:8" s="127" customFormat="1" ht="12.75" customHeight="1">
      <c r="A50" s="32"/>
      <c r="B50" s="101" t="s">
        <v>67</v>
      </c>
      <c r="C50" s="33"/>
      <c r="D50" s="102" t="s">
        <v>68</v>
      </c>
      <c r="E50" s="103"/>
      <c r="F50" s="84"/>
      <c r="G50" s="86" t="s">
        <v>20</v>
      </c>
      <c r="H50" s="86" t="s">
        <v>20</v>
      </c>
    </row>
    <row r="51" spans="1:8" s="127" customFormat="1" ht="12.75" customHeight="1">
      <c r="A51" s="32"/>
      <c r="B51" s="104" t="s">
        <v>69</v>
      </c>
      <c r="C51" s="93"/>
      <c r="D51" s="94" t="s">
        <v>70</v>
      </c>
      <c r="E51" s="105"/>
      <c r="F51" s="106"/>
      <c r="G51" s="86" t="s">
        <v>20</v>
      </c>
      <c r="H51" s="86" t="s">
        <v>20</v>
      </c>
    </row>
    <row r="52" spans="1:8" s="127" customFormat="1" ht="12.75" customHeight="1">
      <c r="A52" s="32"/>
      <c r="B52" s="101" t="s">
        <v>71</v>
      </c>
      <c r="C52" s="93"/>
      <c r="D52" s="94" t="s">
        <v>72</v>
      </c>
      <c r="E52" s="120"/>
      <c r="F52" s="84"/>
      <c r="G52" s="86">
        <v>0</v>
      </c>
      <c r="H52" s="86">
        <v>0</v>
      </c>
    </row>
    <row r="53" spans="1:8" s="127" customFormat="1" ht="12.75" customHeight="1">
      <c r="A53" s="32"/>
      <c r="B53" s="101" t="s">
        <v>73</v>
      </c>
      <c r="C53" s="93"/>
      <c r="D53" s="152" t="s">
        <v>74</v>
      </c>
      <c r="E53" s="153"/>
      <c r="F53" s="84"/>
      <c r="G53" s="86">
        <v>2244.9699999999998</v>
      </c>
      <c r="H53" s="86">
        <v>916.42</v>
      </c>
    </row>
    <row r="54" spans="1:8" s="127" customFormat="1" ht="12.75" customHeight="1">
      <c r="A54" s="32"/>
      <c r="B54" s="101" t="s">
        <v>75</v>
      </c>
      <c r="C54" s="93"/>
      <c r="D54" s="94" t="s">
        <v>76</v>
      </c>
      <c r="E54" s="120"/>
      <c r="F54" s="84"/>
      <c r="G54" s="86">
        <v>97328.639999999999</v>
      </c>
      <c r="H54" s="86">
        <v>93796.96</v>
      </c>
    </row>
    <row r="55" spans="1:8" s="127" customFormat="1" ht="12.75" customHeight="1">
      <c r="A55" s="32"/>
      <c r="B55" s="101" t="s">
        <v>77</v>
      </c>
      <c r="C55" s="93"/>
      <c r="D55" s="94" t="s">
        <v>78</v>
      </c>
      <c r="E55" s="120"/>
      <c r="F55" s="84"/>
      <c r="G55" s="86">
        <v>0</v>
      </c>
      <c r="H55" s="86">
        <v>0</v>
      </c>
    </row>
    <row r="56" spans="1:8" s="127" customFormat="1" ht="12.75" customHeight="1">
      <c r="A56" s="32"/>
      <c r="B56" s="62" t="s">
        <v>53</v>
      </c>
      <c r="C56" s="107" t="s">
        <v>79</v>
      </c>
      <c r="D56" s="107"/>
      <c r="E56" s="108"/>
      <c r="F56" s="84"/>
      <c r="G56" s="86" t="s">
        <v>20</v>
      </c>
      <c r="H56" s="86" t="s">
        <v>20</v>
      </c>
    </row>
    <row r="57" spans="1:8" s="127" customFormat="1" ht="12.75" customHeight="1">
      <c r="A57" s="32"/>
      <c r="B57" s="62" t="s">
        <v>80</v>
      </c>
      <c r="C57" s="107" t="s">
        <v>81</v>
      </c>
      <c r="D57" s="107"/>
      <c r="E57" s="108"/>
      <c r="F57" s="84" t="s">
        <v>273</v>
      </c>
      <c r="G57" s="86">
        <v>14818.81</v>
      </c>
      <c r="H57" s="86">
        <v>16745.400000000001</v>
      </c>
    </row>
    <row r="58" spans="1:8" s="127" customFormat="1" ht="12.75" customHeight="1">
      <c r="A58" s="32"/>
      <c r="B58" s="84"/>
      <c r="C58" s="7" t="s">
        <v>82</v>
      </c>
      <c r="D58" s="8"/>
      <c r="E58" s="9"/>
      <c r="F58" s="84"/>
      <c r="G58" s="86">
        <f>SUM(G20,G40,G41)</f>
        <v>1297723.7800000003</v>
      </c>
      <c r="H58" s="86">
        <f>SUM(H20,H40,H41)</f>
        <v>1301904.46</v>
      </c>
    </row>
    <row r="59" spans="1:8" s="127" customFormat="1" ht="12.75" customHeight="1">
      <c r="A59" s="32"/>
      <c r="B59" s="78" t="s">
        <v>83</v>
      </c>
      <c r="C59" s="79" t="s">
        <v>84</v>
      </c>
      <c r="D59" s="79"/>
      <c r="E59" s="109"/>
      <c r="F59" s="84" t="s">
        <v>274</v>
      </c>
      <c r="G59" s="83">
        <f>SUM(G60:G63)</f>
        <v>1197016.79</v>
      </c>
      <c r="H59" s="83">
        <f>SUM(H60:H63)</f>
        <v>1206880.69</v>
      </c>
    </row>
    <row r="60" spans="1:8" s="127" customFormat="1" ht="12.75" customHeight="1">
      <c r="A60" s="32"/>
      <c r="B60" s="84" t="s">
        <v>16</v>
      </c>
      <c r="C60" s="95" t="s">
        <v>85</v>
      </c>
      <c r="D60" s="95"/>
      <c r="E60" s="96"/>
      <c r="F60" s="84"/>
      <c r="G60" s="86">
        <v>65624.89</v>
      </c>
      <c r="H60" s="86">
        <v>65728.320000000007</v>
      </c>
    </row>
    <row r="61" spans="1:8" s="127" customFormat="1" ht="12.75" customHeight="1">
      <c r="A61" s="32"/>
      <c r="B61" s="6" t="s">
        <v>29</v>
      </c>
      <c r="C61" s="7" t="s">
        <v>86</v>
      </c>
      <c r="D61" s="8"/>
      <c r="E61" s="9"/>
      <c r="F61" s="6"/>
      <c r="G61" s="86">
        <v>961461.46</v>
      </c>
      <c r="H61" s="86">
        <v>968441.6</v>
      </c>
    </row>
    <row r="62" spans="1:8" s="127" customFormat="1" ht="12.75" customHeight="1">
      <c r="A62" s="32"/>
      <c r="B62" s="84" t="s">
        <v>51</v>
      </c>
      <c r="C62" s="154" t="s">
        <v>87</v>
      </c>
      <c r="D62" s="155"/>
      <c r="E62" s="156"/>
      <c r="F62" s="84"/>
      <c r="G62" s="86">
        <v>164195.14000000001</v>
      </c>
      <c r="H62" s="86">
        <v>166937.26</v>
      </c>
    </row>
    <row r="63" spans="1:8" s="127" customFormat="1" ht="12.75" customHeight="1">
      <c r="A63" s="32"/>
      <c r="B63" s="84" t="s">
        <v>88</v>
      </c>
      <c r="C63" s="95" t="s">
        <v>89</v>
      </c>
      <c r="D63" s="87"/>
      <c r="E63" s="122"/>
      <c r="F63" s="84"/>
      <c r="G63" s="86">
        <v>5735.3</v>
      </c>
      <c r="H63" s="86">
        <v>5773.51</v>
      </c>
    </row>
    <row r="64" spans="1:8" s="127" customFormat="1" ht="12.75" customHeight="1">
      <c r="A64" s="32"/>
      <c r="B64" s="78" t="s">
        <v>90</v>
      </c>
      <c r="C64" s="79" t="s">
        <v>91</v>
      </c>
      <c r="D64" s="80"/>
      <c r="E64" s="81"/>
      <c r="F64" s="84"/>
      <c r="G64" s="83">
        <f>SUM(G65,G69)</f>
        <v>98499.36</v>
      </c>
      <c r="H64" s="83">
        <f>SUM(H65,H69)</f>
        <v>93933.57</v>
      </c>
    </row>
    <row r="65" spans="1:8" s="127" customFormat="1" ht="12.75" customHeight="1">
      <c r="A65" s="32"/>
      <c r="B65" s="84" t="s">
        <v>16</v>
      </c>
      <c r="C65" s="85" t="s">
        <v>92</v>
      </c>
      <c r="D65" s="10"/>
      <c r="E65" s="11"/>
      <c r="F65" s="84"/>
      <c r="G65" s="86">
        <f>SUM(G66:G68)</f>
        <v>5873.24</v>
      </c>
      <c r="H65" s="86">
        <f>SUM(H66:H68)</f>
        <v>5873.24</v>
      </c>
    </row>
    <row r="66" spans="1:8" s="127" customFormat="1">
      <c r="A66" s="32"/>
      <c r="B66" s="82" t="s">
        <v>18</v>
      </c>
      <c r="C66" s="110"/>
      <c r="D66" s="88" t="s">
        <v>93</v>
      </c>
      <c r="E66" s="111"/>
      <c r="F66" s="84"/>
      <c r="G66" s="86" t="s">
        <v>20</v>
      </c>
      <c r="H66" s="86" t="s">
        <v>20</v>
      </c>
    </row>
    <row r="67" spans="1:8" s="127" customFormat="1" ht="12.75" customHeight="1">
      <c r="A67" s="32"/>
      <c r="B67" s="82" t="s">
        <v>21</v>
      </c>
      <c r="C67" s="87"/>
      <c r="D67" s="88" t="s">
        <v>94</v>
      </c>
      <c r="E67" s="123"/>
      <c r="F67" s="84"/>
      <c r="G67" s="86">
        <v>5873.24</v>
      </c>
      <c r="H67" s="86">
        <v>5873.24</v>
      </c>
    </row>
    <row r="68" spans="1:8" s="127" customFormat="1" ht="12.75" customHeight="1">
      <c r="A68" s="32"/>
      <c r="B68" s="82" t="s">
        <v>95</v>
      </c>
      <c r="C68" s="87"/>
      <c r="D68" s="88" t="s">
        <v>96</v>
      </c>
      <c r="E68" s="123"/>
      <c r="F68" s="90"/>
      <c r="G68" s="86" t="s">
        <v>20</v>
      </c>
      <c r="H68" s="86" t="s">
        <v>20</v>
      </c>
    </row>
    <row r="69" spans="1:8" s="22" customFormat="1" ht="12.75" customHeight="1">
      <c r="A69" s="32"/>
      <c r="B69" s="62" t="s">
        <v>29</v>
      </c>
      <c r="C69" s="38" t="s">
        <v>97</v>
      </c>
      <c r="D69" s="39"/>
      <c r="E69" s="40"/>
      <c r="F69" s="62" t="s">
        <v>275</v>
      </c>
      <c r="G69" s="86">
        <f>SUM(G70:G75,G78:G83)</f>
        <v>92626.12</v>
      </c>
      <c r="H69" s="86">
        <f>SUM(H70:H75,H78:H83)</f>
        <v>88060.33</v>
      </c>
    </row>
    <row r="70" spans="1:8" s="127" customFormat="1" ht="12.75" customHeight="1">
      <c r="A70" s="32"/>
      <c r="B70" s="82" t="s">
        <v>31</v>
      </c>
      <c r="C70" s="87"/>
      <c r="D70" s="88" t="s">
        <v>98</v>
      </c>
      <c r="E70" s="124"/>
      <c r="F70" s="84"/>
      <c r="G70" s="86" t="s">
        <v>20</v>
      </c>
      <c r="H70" s="86" t="s">
        <v>20</v>
      </c>
    </row>
    <row r="71" spans="1:8" s="127" customFormat="1" ht="12.75" customHeight="1">
      <c r="A71" s="32"/>
      <c r="B71" s="82" t="s">
        <v>33</v>
      </c>
      <c r="C71" s="110"/>
      <c r="D71" s="88" t="s">
        <v>99</v>
      </c>
      <c r="E71" s="111"/>
      <c r="F71" s="84"/>
      <c r="G71" s="86" t="s">
        <v>20</v>
      </c>
      <c r="H71" s="86" t="s">
        <v>20</v>
      </c>
    </row>
    <row r="72" spans="1:8" s="127" customFormat="1">
      <c r="A72" s="32"/>
      <c r="B72" s="82" t="s">
        <v>35</v>
      </c>
      <c r="C72" s="110"/>
      <c r="D72" s="88" t="s">
        <v>100</v>
      </c>
      <c r="E72" s="111"/>
      <c r="F72" s="84"/>
      <c r="G72" s="86" t="s">
        <v>20</v>
      </c>
      <c r="H72" s="86" t="s">
        <v>20</v>
      </c>
    </row>
    <row r="73" spans="1:8" s="127" customFormat="1">
      <c r="A73" s="32"/>
      <c r="B73" s="12" t="s">
        <v>37</v>
      </c>
      <c r="C73" s="33"/>
      <c r="D73" s="41" t="s">
        <v>101</v>
      </c>
      <c r="E73" s="103"/>
      <c r="F73" s="84"/>
      <c r="G73" s="86" t="s">
        <v>20</v>
      </c>
      <c r="H73" s="86" t="s">
        <v>20</v>
      </c>
    </row>
    <row r="74" spans="1:8" s="127" customFormat="1">
      <c r="A74" s="32"/>
      <c r="B74" s="84" t="s">
        <v>39</v>
      </c>
      <c r="C74" s="92"/>
      <c r="D74" s="92" t="s">
        <v>102</v>
      </c>
      <c r="E74" s="124"/>
      <c r="F74" s="112"/>
      <c r="G74" s="86" t="s">
        <v>20</v>
      </c>
      <c r="H74" s="86" t="s">
        <v>20</v>
      </c>
    </row>
    <row r="75" spans="1:8" s="127" customFormat="1" ht="12.75" customHeight="1">
      <c r="A75" s="32"/>
      <c r="B75" s="13" t="s">
        <v>41</v>
      </c>
      <c r="C75" s="39"/>
      <c r="D75" s="42" t="s">
        <v>103</v>
      </c>
      <c r="E75" s="128"/>
      <c r="F75" s="84"/>
      <c r="G75" s="86">
        <f>SUM(G76,G77)</f>
        <v>0</v>
      </c>
      <c r="H75" s="86">
        <f>SUM(H76,H77)</f>
        <v>0</v>
      </c>
    </row>
    <row r="76" spans="1:8" s="127" customFormat="1" ht="12.75" customHeight="1">
      <c r="A76" s="32"/>
      <c r="B76" s="101" t="s">
        <v>104</v>
      </c>
      <c r="C76" s="93"/>
      <c r="D76" s="105"/>
      <c r="E76" s="120" t="s">
        <v>105</v>
      </c>
      <c r="F76" s="84"/>
      <c r="G76" s="86">
        <v>0</v>
      </c>
      <c r="H76" s="86">
        <v>0</v>
      </c>
    </row>
    <row r="77" spans="1:8" s="127" customFormat="1" ht="12.75" customHeight="1">
      <c r="A77" s="32"/>
      <c r="B77" s="101" t="s">
        <v>106</v>
      </c>
      <c r="C77" s="93"/>
      <c r="D77" s="105"/>
      <c r="E77" s="120" t="s">
        <v>107</v>
      </c>
      <c r="F77" s="90"/>
      <c r="G77" s="86">
        <v>0</v>
      </c>
      <c r="H77" s="86">
        <v>0</v>
      </c>
    </row>
    <row r="78" spans="1:8" s="127" customFormat="1" ht="12.75" customHeight="1">
      <c r="A78" s="32"/>
      <c r="B78" s="101" t="s">
        <v>43</v>
      </c>
      <c r="C78" s="36"/>
      <c r="D78" s="43" t="s">
        <v>108</v>
      </c>
      <c r="E78" s="73"/>
      <c r="F78" s="90"/>
      <c r="G78" s="86" t="s">
        <v>20</v>
      </c>
      <c r="H78" s="86" t="s">
        <v>20</v>
      </c>
    </row>
    <row r="79" spans="1:8" s="127" customFormat="1" ht="12.75" customHeight="1">
      <c r="A79" s="32"/>
      <c r="B79" s="101" t="s">
        <v>45</v>
      </c>
      <c r="C79" s="113"/>
      <c r="D79" s="94" t="s">
        <v>109</v>
      </c>
      <c r="E79" s="114"/>
      <c r="F79" s="84"/>
      <c r="G79" s="86" t="s">
        <v>20</v>
      </c>
      <c r="H79" s="86" t="s">
        <v>20</v>
      </c>
    </row>
    <row r="80" spans="1:8" s="127" customFormat="1" ht="12.75" customHeight="1">
      <c r="A80" s="32"/>
      <c r="B80" s="101" t="s">
        <v>47</v>
      </c>
      <c r="C80" s="87"/>
      <c r="D80" s="88" t="s">
        <v>110</v>
      </c>
      <c r="E80" s="123"/>
      <c r="F80" s="84"/>
      <c r="G80" s="86">
        <v>7462.08</v>
      </c>
      <c r="H80" s="86">
        <v>1318.62</v>
      </c>
    </row>
    <row r="81" spans="1:8" s="127" customFormat="1" ht="12.75" customHeight="1">
      <c r="A81" s="32"/>
      <c r="B81" s="101" t="s">
        <v>49</v>
      </c>
      <c r="C81" s="87"/>
      <c r="D81" s="88" t="s">
        <v>111</v>
      </c>
      <c r="E81" s="123"/>
      <c r="F81" s="84"/>
      <c r="G81" s="86">
        <v>0</v>
      </c>
      <c r="H81" s="86">
        <v>0</v>
      </c>
    </row>
    <row r="82" spans="1:8" s="127" customFormat="1" ht="12.75" customHeight="1">
      <c r="A82" s="32"/>
      <c r="B82" s="82" t="s">
        <v>112</v>
      </c>
      <c r="C82" s="93"/>
      <c r="D82" s="94" t="s">
        <v>113</v>
      </c>
      <c r="E82" s="120"/>
      <c r="F82" s="84"/>
      <c r="G82" s="86">
        <v>85152.04</v>
      </c>
      <c r="H82" s="86">
        <v>86741.71</v>
      </c>
    </row>
    <row r="83" spans="1:8" s="127" customFormat="1" ht="12.75" customHeight="1">
      <c r="A83" s="32"/>
      <c r="B83" s="82" t="s">
        <v>114</v>
      </c>
      <c r="C83" s="87"/>
      <c r="D83" s="88" t="s">
        <v>115</v>
      </c>
      <c r="E83" s="123"/>
      <c r="F83" s="90"/>
      <c r="G83" s="86">
        <v>12</v>
      </c>
      <c r="H83" s="86" t="s">
        <v>20</v>
      </c>
    </row>
    <row r="84" spans="1:8" s="127" customFormat="1" ht="12.75" customHeight="1">
      <c r="A84" s="32"/>
      <c r="B84" s="78" t="s">
        <v>116</v>
      </c>
      <c r="C84" s="14" t="s">
        <v>117</v>
      </c>
      <c r="D84" s="15"/>
      <c r="E84" s="16"/>
      <c r="F84" s="90" t="s">
        <v>276</v>
      </c>
      <c r="G84" s="83">
        <f>SUM(G85,G86,G89,G90)</f>
        <v>2207.6299999999001</v>
      </c>
      <c r="H84" s="83">
        <f>SUM(H85,H86,H89,H90)</f>
        <v>1090.2000000000201</v>
      </c>
    </row>
    <row r="85" spans="1:8" s="127" customFormat="1" ht="12.75" customHeight="1">
      <c r="A85" s="32"/>
      <c r="B85" s="84" t="s">
        <v>16</v>
      </c>
      <c r="C85" s="95" t="s">
        <v>118</v>
      </c>
      <c r="D85" s="87"/>
      <c r="E85" s="122"/>
      <c r="F85" s="90"/>
      <c r="G85" s="86" t="s">
        <v>20</v>
      </c>
      <c r="H85" s="86" t="s">
        <v>20</v>
      </c>
    </row>
    <row r="86" spans="1:8" s="127" customFormat="1" ht="12.75" customHeight="1">
      <c r="A86" s="32"/>
      <c r="B86" s="84" t="s">
        <v>29</v>
      </c>
      <c r="C86" s="85" t="s">
        <v>119</v>
      </c>
      <c r="D86" s="10"/>
      <c r="E86" s="11"/>
      <c r="F86" s="84"/>
      <c r="G86" s="86">
        <f>SUM(G87,G88)</f>
        <v>0</v>
      </c>
      <c r="H86" s="86">
        <f>SUM(H87,H88)</f>
        <v>0</v>
      </c>
    </row>
    <row r="87" spans="1:8" s="127" customFormat="1" ht="12.75" customHeight="1">
      <c r="A87" s="32"/>
      <c r="B87" s="82" t="s">
        <v>31</v>
      </c>
      <c r="C87" s="87"/>
      <c r="D87" s="88" t="s">
        <v>120</v>
      </c>
      <c r="E87" s="123"/>
      <c r="F87" s="84"/>
      <c r="G87" s="86" t="s">
        <v>20</v>
      </c>
      <c r="H87" s="86" t="s">
        <v>20</v>
      </c>
    </row>
    <row r="88" spans="1:8" s="127" customFormat="1" ht="12.75" customHeight="1">
      <c r="A88" s="32"/>
      <c r="B88" s="82" t="s">
        <v>33</v>
      </c>
      <c r="C88" s="87"/>
      <c r="D88" s="88" t="s">
        <v>121</v>
      </c>
      <c r="E88" s="123"/>
      <c r="F88" s="84"/>
      <c r="G88" s="86" t="s">
        <v>20</v>
      </c>
      <c r="H88" s="86" t="s">
        <v>20</v>
      </c>
    </row>
    <row r="89" spans="1:8" s="127" customFormat="1" ht="12.75" customHeight="1">
      <c r="A89" s="32"/>
      <c r="B89" s="62" t="s">
        <v>51</v>
      </c>
      <c r="C89" s="105" t="s">
        <v>122</v>
      </c>
      <c r="D89" s="105"/>
      <c r="E89" s="121"/>
      <c r="F89" s="84"/>
      <c r="G89" s="86" t="s">
        <v>20</v>
      </c>
      <c r="H89" s="86" t="s">
        <v>20</v>
      </c>
    </row>
    <row r="90" spans="1:8" s="127" customFormat="1" ht="12.75" customHeight="1">
      <c r="A90" s="32"/>
      <c r="B90" s="6" t="s">
        <v>53</v>
      </c>
      <c r="C90" s="7" t="s">
        <v>123</v>
      </c>
      <c r="D90" s="8"/>
      <c r="E90" s="9"/>
      <c r="F90" s="84"/>
      <c r="G90" s="86">
        <f>SUM(G91:G92)</f>
        <v>2207.6299999999001</v>
      </c>
      <c r="H90" s="86">
        <f>SUM(H91:H92)</f>
        <v>1090.2000000000201</v>
      </c>
    </row>
    <row r="91" spans="1:8" s="127" customFormat="1" ht="12.75" customHeight="1">
      <c r="A91" s="32"/>
      <c r="B91" s="82" t="s">
        <v>124</v>
      </c>
      <c r="C91" s="80"/>
      <c r="D91" s="88" t="s">
        <v>125</v>
      </c>
      <c r="E91" s="115"/>
      <c r="F91" s="90"/>
      <c r="G91" s="86">
        <v>1117.4299999999</v>
      </c>
      <c r="H91" s="86">
        <v>-147.47999999998001</v>
      </c>
    </row>
    <row r="92" spans="1:8" s="127" customFormat="1" ht="12.75" customHeight="1">
      <c r="A92" s="32"/>
      <c r="B92" s="82" t="s">
        <v>126</v>
      </c>
      <c r="C92" s="80"/>
      <c r="D92" s="88" t="s">
        <v>127</v>
      </c>
      <c r="E92" s="115"/>
      <c r="F92" s="90"/>
      <c r="G92" s="86">
        <v>1090.2</v>
      </c>
      <c r="H92" s="86">
        <v>1237.68</v>
      </c>
    </row>
    <row r="93" spans="1:8" s="127" customFormat="1" ht="12.75" customHeight="1">
      <c r="A93" s="32"/>
      <c r="B93" s="78" t="s">
        <v>128</v>
      </c>
      <c r="C93" s="14" t="s">
        <v>129</v>
      </c>
      <c r="D93" s="16"/>
      <c r="E93" s="16"/>
      <c r="F93" s="90"/>
      <c r="G93" s="83"/>
      <c r="H93" s="83"/>
    </row>
    <row r="94" spans="1:8" s="127" customFormat="1" ht="25.5" customHeight="1">
      <c r="A94" s="32"/>
      <c r="B94" s="78"/>
      <c r="C94" s="157" t="s">
        <v>130</v>
      </c>
      <c r="D94" s="152"/>
      <c r="E94" s="153"/>
      <c r="F94" s="84"/>
      <c r="G94" s="116">
        <f>SUM(G59,G64,G84,G93)</f>
        <v>1297723.78</v>
      </c>
      <c r="H94" s="116">
        <f>SUM(H59,H64,H84,H93)</f>
        <v>1301904.46</v>
      </c>
    </row>
    <row r="95" spans="1:8" s="127" customFormat="1">
      <c r="A95" s="32"/>
      <c r="B95" s="44"/>
      <c r="C95" s="129"/>
      <c r="D95" s="129"/>
      <c r="E95" s="129"/>
      <c r="F95" s="129"/>
    </row>
    <row r="96" spans="1:8" s="127" customFormat="1" ht="12.75" customHeight="1">
      <c r="A96" s="32"/>
      <c r="B96" s="158" t="s">
        <v>263</v>
      </c>
      <c r="C96" s="158"/>
      <c r="D96" s="158"/>
      <c r="E96" s="158"/>
      <c r="F96" s="117"/>
      <c r="G96" s="134" t="s">
        <v>260</v>
      </c>
      <c r="H96" s="134"/>
    </row>
    <row r="97" spans="1:8" s="127" customFormat="1" ht="12.75" customHeight="1">
      <c r="A97" s="32"/>
      <c r="B97" s="135" t="s">
        <v>131</v>
      </c>
      <c r="C97" s="135"/>
      <c r="D97" s="135"/>
      <c r="E97" s="135"/>
      <c r="F97" s="127" t="s">
        <v>132</v>
      </c>
      <c r="G97" s="136" t="s">
        <v>133</v>
      </c>
      <c r="H97" s="136"/>
    </row>
    <row r="98" spans="1:8" s="127" customFormat="1">
      <c r="A98" s="32"/>
      <c r="B98" s="126"/>
      <c r="C98" s="126"/>
      <c r="D98" s="126"/>
      <c r="E98" s="126"/>
      <c r="F98" s="126"/>
      <c r="G98" s="126"/>
      <c r="H98" s="126"/>
    </row>
    <row r="99" spans="1:8" s="127" customFormat="1" ht="12.75" customHeight="1">
      <c r="A99" s="32"/>
      <c r="B99" s="137" t="s">
        <v>265</v>
      </c>
      <c r="C99" s="137"/>
      <c r="D99" s="137"/>
      <c r="E99" s="137"/>
      <c r="F99" s="118"/>
      <c r="G99" s="138" t="s">
        <v>264</v>
      </c>
      <c r="H99" s="138"/>
    </row>
    <row r="100" spans="1:8" s="127" customFormat="1" ht="12.75" customHeight="1">
      <c r="A100" s="32"/>
      <c r="B100" s="132" t="s">
        <v>134</v>
      </c>
      <c r="C100" s="132"/>
      <c r="D100" s="132"/>
      <c r="E100" s="132"/>
      <c r="F100" s="22" t="s">
        <v>132</v>
      </c>
      <c r="G100" s="133" t="s">
        <v>133</v>
      </c>
      <c r="H100" s="133"/>
    </row>
    <row r="101" spans="1:8" s="127" customFormat="1">
      <c r="A101" s="32"/>
    </row>
    <row r="102" spans="1:8" s="127" customFormat="1">
      <c r="A102" s="32"/>
    </row>
    <row r="103" spans="1:8" s="127" customFormat="1">
      <c r="A103" s="32"/>
    </row>
    <row r="104" spans="1:8" s="127" customFormat="1">
      <c r="A104" s="32"/>
    </row>
    <row r="105" spans="1:8" s="127" customFormat="1">
      <c r="A105" s="32"/>
    </row>
    <row r="106" spans="1:8" s="127" customFormat="1">
      <c r="A106" s="32"/>
    </row>
    <row r="107" spans="1:8" s="127" customFormat="1">
      <c r="A107" s="32"/>
    </row>
    <row r="108" spans="1:8" s="127" customFormat="1">
      <c r="A108" s="32"/>
    </row>
    <row r="109" spans="1:8" s="127" customFormat="1">
      <c r="A109" s="32"/>
    </row>
    <row r="110" spans="1:8" s="127" customFormat="1">
      <c r="A110" s="32"/>
    </row>
    <row r="111" spans="1:8" s="127" customFormat="1">
      <c r="A111" s="32"/>
    </row>
    <row r="112" spans="1:8" s="127" customFormat="1">
      <c r="A112" s="32"/>
    </row>
    <row r="113" spans="1:1" s="127" customFormat="1">
      <c r="A113" s="32"/>
    </row>
    <row r="114" spans="1:1" s="127" customFormat="1">
      <c r="A114" s="32"/>
    </row>
    <row r="115" spans="1:1" s="127" customFormat="1">
      <c r="A115" s="32"/>
    </row>
    <row r="116" spans="1:1" s="127" customFormat="1">
      <c r="A116" s="32"/>
    </row>
    <row r="117" spans="1:1" s="127" customFormat="1">
      <c r="A117" s="32"/>
    </row>
    <row r="118" spans="1:1" s="127" customFormat="1">
      <c r="A118" s="32"/>
    </row>
    <row r="119" spans="1:1" s="127" customFormat="1">
      <c r="A119"/>
    </row>
  </sheetData>
  <mergeCells count="27">
    <mergeCell ref="D47:E47"/>
    <mergeCell ref="D53:E53"/>
    <mergeCell ref="C62:E62"/>
    <mergeCell ref="C94:E94"/>
    <mergeCell ref="B96:E96"/>
    <mergeCell ref="B14:H14"/>
    <mergeCell ref="B16:H16"/>
    <mergeCell ref="B17:H17"/>
    <mergeCell ref="E18:H18"/>
    <mergeCell ref="C19:E19"/>
    <mergeCell ref="B1:H1"/>
    <mergeCell ref="F2:H2"/>
    <mergeCell ref="F3:H3"/>
    <mergeCell ref="B5:H6"/>
    <mergeCell ref="B7:H7"/>
    <mergeCell ref="B8:H8"/>
    <mergeCell ref="B9:H9"/>
    <mergeCell ref="B10:H11"/>
    <mergeCell ref="B12:F12"/>
    <mergeCell ref="B13:H13"/>
    <mergeCell ref="B100:E100"/>
    <mergeCell ref="G100:H100"/>
    <mergeCell ref="G96:H96"/>
    <mergeCell ref="B97:E97"/>
    <mergeCell ref="G97:H97"/>
    <mergeCell ref="B99:E99"/>
    <mergeCell ref="G99:H99"/>
  </mergeCells>
  <printOptions horizontalCentered="1"/>
  <pageMargins left="0.55118110236220474" right="0.55118110236220474" top="0.6692913385826772" bottom="0.23622047244094491" header="0.31496062992125984" footer="0.11811023622047245"/>
  <pageSetup paperSize="9" scale="5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93F9B-DAE7-4A2E-8464-63280FB50223}">
  <sheetPr>
    <pageSetUpPr fitToPage="1"/>
  </sheetPr>
  <dimension ref="B1:J64"/>
  <sheetViews>
    <sheetView topLeftCell="A28" workbookViewId="0">
      <selection activeCell="D21" sqref="D21:G21"/>
    </sheetView>
  </sheetViews>
  <sheetFormatPr defaultRowHeight="12.75"/>
  <cols>
    <col min="1" max="1" width="3.140625" style="17" customWidth="1"/>
    <col min="2" max="2" width="8" style="17" customWidth="1"/>
    <col min="3" max="3" width="1.5703125" style="17" hidden="1" customWidth="1"/>
    <col min="4" max="4" width="30.140625" style="17" customWidth="1"/>
    <col min="5" max="5" width="18.28515625" style="17" customWidth="1"/>
    <col min="6" max="6" width="9.140625" style="17" hidden="1" customWidth="1"/>
    <col min="7" max="7" width="11.7109375" style="17" customWidth="1"/>
    <col min="8" max="8" width="13.140625" style="17" customWidth="1"/>
    <col min="9" max="9" width="14.7109375" style="17" customWidth="1"/>
    <col min="10" max="10" width="15.85546875" style="17" customWidth="1"/>
    <col min="11" max="16384" width="9.140625" style="17"/>
  </cols>
  <sheetData>
    <row r="1" spans="2:10" ht="30" customHeight="1">
      <c r="B1" s="194" t="s">
        <v>0</v>
      </c>
      <c r="C1" s="194"/>
      <c r="D1" s="194"/>
      <c r="E1" s="194"/>
      <c r="F1" s="194"/>
      <c r="G1" s="194"/>
      <c r="H1" s="194"/>
      <c r="I1" s="194"/>
      <c r="J1" s="194"/>
    </row>
    <row r="2" spans="2:10" ht="15.75" customHeight="1">
      <c r="E2" s="18"/>
      <c r="H2" s="19" t="s">
        <v>135</v>
      </c>
      <c r="I2" s="20"/>
      <c r="J2" s="20"/>
    </row>
    <row r="3" spans="2:10" ht="15.75" customHeight="1">
      <c r="H3" s="19" t="s">
        <v>2</v>
      </c>
      <c r="I3" s="20"/>
      <c r="J3" s="20"/>
    </row>
    <row r="4" spans="2:10" ht="4.5" customHeight="1"/>
    <row r="5" spans="2:10" ht="15.75" customHeight="1">
      <c r="B5" s="195" t="s">
        <v>136</v>
      </c>
      <c r="C5" s="195"/>
      <c r="D5" s="195"/>
      <c r="E5" s="195"/>
      <c r="F5" s="195"/>
      <c r="G5" s="195"/>
      <c r="H5" s="195"/>
      <c r="I5" s="195"/>
      <c r="J5" s="195"/>
    </row>
    <row r="6" spans="2:10" ht="15.75" customHeight="1">
      <c r="B6" s="196" t="s">
        <v>137</v>
      </c>
      <c r="C6" s="196"/>
      <c r="D6" s="196"/>
      <c r="E6" s="196"/>
      <c r="F6" s="196"/>
      <c r="G6" s="196"/>
      <c r="H6" s="196"/>
      <c r="I6" s="196"/>
      <c r="J6" s="196"/>
    </row>
    <row r="7" spans="2:10" ht="15.75" customHeight="1">
      <c r="B7" s="197" t="s">
        <v>259</v>
      </c>
      <c r="C7" s="197"/>
      <c r="D7" s="197"/>
      <c r="E7" s="197"/>
      <c r="F7" s="197"/>
      <c r="G7" s="197"/>
      <c r="H7" s="197"/>
      <c r="I7" s="197"/>
      <c r="J7" s="197"/>
    </row>
    <row r="8" spans="2:10" ht="15" customHeight="1">
      <c r="B8" s="198" t="s">
        <v>138</v>
      </c>
      <c r="C8" s="198"/>
      <c r="D8" s="198"/>
      <c r="E8" s="198"/>
      <c r="F8" s="198"/>
      <c r="G8" s="198"/>
      <c r="H8" s="198"/>
      <c r="I8" s="198"/>
      <c r="J8" s="198"/>
    </row>
    <row r="9" spans="2:10" ht="15" customHeight="1">
      <c r="B9" s="193" t="s">
        <v>267</v>
      </c>
      <c r="C9" s="193"/>
      <c r="D9" s="193"/>
      <c r="E9" s="193"/>
      <c r="F9" s="193"/>
      <c r="G9" s="193"/>
      <c r="H9" s="193"/>
      <c r="I9" s="193"/>
      <c r="J9" s="193"/>
    </row>
    <row r="10" spans="2:10" ht="15" customHeight="1">
      <c r="B10" s="185" t="s">
        <v>139</v>
      </c>
      <c r="C10" s="185"/>
      <c r="D10" s="185"/>
      <c r="E10" s="185"/>
      <c r="F10" s="185"/>
      <c r="G10" s="185"/>
      <c r="H10" s="185"/>
      <c r="I10" s="185"/>
      <c r="J10" s="185"/>
    </row>
    <row r="11" spans="2:10" ht="15" customHeight="1">
      <c r="B11" s="185" t="s">
        <v>140</v>
      </c>
      <c r="C11" s="185"/>
      <c r="D11" s="185"/>
      <c r="E11" s="185"/>
      <c r="F11" s="185"/>
      <c r="G11" s="185"/>
      <c r="H11" s="185"/>
      <c r="I11" s="185"/>
      <c r="J11" s="185"/>
    </row>
    <row r="12" spans="2:10" ht="12" customHeight="1">
      <c r="B12" s="186"/>
      <c r="C12" s="186"/>
      <c r="D12" s="186"/>
      <c r="E12" s="186"/>
      <c r="F12" s="186"/>
      <c r="G12" s="186"/>
      <c r="H12" s="186"/>
      <c r="I12" s="186"/>
      <c r="J12" s="186"/>
    </row>
    <row r="13" spans="2:10" ht="15" customHeight="1">
      <c r="B13" s="187" t="s">
        <v>141</v>
      </c>
      <c r="C13" s="187"/>
      <c r="D13" s="187"/>
      <c r="E13" s="187"/>
      <c r="F13" s="187"/>
      <c r="G13" s="187"/>
      <c r="H13" s="187"/>
      <c r="I13" s="187"/>
      <c r="J13" s="187"/>
    </row>
    <row r="14" spans="2:10" ht="9.75" customHeight="1">
      <c r="B14" s="185"/>
      <c r="C14" s="185"/>
      <c r="D14" s="185"/>
      <c r="E14" s="185"/>
      <c r="F14" s="185"/>
      <c r="G14" s="185"/>
      <c r="H14" s="185"/>
      <c r="I14" s="185"/>
      <c r="J14" s="185"/>
    </row>
    <row r="15" spans="2:10" ht="15" customHeight="1">
      <c r="B15" s="187" t="s">
        <v>7</v>
      </c>
      <c r="C15" s="187"/>
      <c r="D15" s="187"/>
      <c r="E15" s="187"/>
      <c r="F15" s="187"/>
      <c r="G15" s="187"/>
      <c r="H15" s="187"/>
      <c r="I15" s="187"/>
      <c r="J15" s="187"/>
    </row>
    <row r="16" spans="2:10" ht="9.75" customHeight="1">
      <c r="B16" s="74"/>
      <c r="C16" s="31"/>
      <c r="D16" s="31"/>
      <c r="E16" s="31"/>
      <c r="F16" s="31"/>
      <c r="G16" s="31"/>
      <c r="H16" s="31"/>
      <c r="I16" s="31"/>
      <c r="J16" s="31"/>
    </row>
    <row r="17" spans="2:10" ht="15" customHeight="1">
      <c r="B17" s="188" t="s">
        <v>266</v>
      </c>
      <c r="C17" s="188"/>
      <c r="D17" s="188"/>
      <c r="E17" s="188"/>
      <c r="F17" s="188"/>
      <c r="G17" s="188"/>
      <c r="H17" s="188"/>
      <c r="I17" s="188"/>
      <c r="J17" s="188"/>
    </row>
    <row r="18" spans="2:10" ht="15" customHeight="1">
      <c r="B18" s="185" t="s">
        <v>8</v>
      </c>
      <c r="C18" s="185"/>
      <c r="D18" s="185"/>
      <c r="E18" s="185"/>
      <c r="F18" s="185"/>
      <c r="G18" s="185"/>
      <c r="H18" s="185"/>
      <c r="I18" s="185"/>
      <c r="J18" s="185"/>
    </row>
    <row r="19" spans="2:10" s="31" customFormat="1" ht="15" customHeight="1">
      <c r="B19" s="189" t="s">
        <v>258</v>
      </c>
      <c r="C19" s="189"/>
      <c r="D19" s="189"/>
      <c r="E19" s="189"/>
      <c r="F19" s="189"/>
      <c r="G19" s="189"/>
      <c r="H19" s="189"/>
      <c r="I19" s="189"/>
      <c r="J19" s="189"/>
    </row>
    <row r="20" spans="2:10" s="21" customFormat="1" ht="50.1" customHeight="1">
      <c r="B20" s="190" t="s">
        <v>9</v>
      </c>
      <c r="C20" s="191"/>
      <c r="D20" s="190" t="s">
        <v>10</v>
      </c>
      <c r="E20" s="192"/>
      <c r="F20" s="192"/>
      <c r="G20" s="191"/>
      <c r="H20" s="45" t="s">
        <v>142</v>
      </c>
      <c r="I20" s="45" t="s">
        <v>143</v>
      </c>
      <c r="J20" s="45" t="s">
        <v>144</v>
      </c>
    </row>
    <row r="21" spans="2:10" ht="15.75" customHeight="1">
      <c r="B21" s="46" t="s">
        <v>14</v>
      </c>
      <c r="C21" s="47" t="s">
        <v>145</v>
      </c>
      <c r="D21" s="176" t="s">
        <v>145</v>
      </c>
      <c r="E21" s="177"/>
      <c r="F21" s="177"/>
      <c r="G21" s="178"/>
      <c r="H21" s="48"/>
      <c r="I21" s="49">
        <f>SUM(I22,I27,I28)</f>
        <v>290464.87</v>
      </c>
      <c r="J21" s="49">
        <f>SUM(J22,J27,J28)</f>
        <v>229783.37999999998</v>
      </c>
    </row>
    <row r="22" spans="2:10" ht="15.75" customHeight="1">
      <c r="B22" s="50" t="s">
        <v>16</v>
      </c>
      <c r="C22" s="51" t="s">
        <v>146</v>
      </c>
      <c r="D22" s="182" t="s">
        <v>146</v>
      </c>
      <c r="E22" s="183"/>
      <c r="F22" s="183"/>
      <c r="G22" s="184"/>
      <c r="H22" s="52"/>
      <c r="I22" s="53">
        <f>SUM(I23:I26)</f>
        <v>282917.81</v>
      </c>
      <c r="J22" s="53">
        <f>SUM(J23:J26)</f>
        <v>226495.92999999996</v>
      </c>
    </row>
    <row r="23" spans="2:10" ht="15.75" customHeight="1">
      <c r="B23" s="50" t="s">
        <v>147</v>
      </c>
      <c r="C23" s="51" t="s">
        <v>85</v>
      </c>
      <c r="D23" s="182" t="s">
        <v>85</v>
      </c>
      <c r="E23" s="183"/>
      <c r="F23" s="183"/>
      <c r="G23" s="184"/>
      <c r="H23" s="52"/>
      <c r="I23" s="54">
        <v>133630.54</v>
      </c>
      <c r="J23" s="54">
        <v>116234.09</v>
      </c>
    </row>
    <row r="24" spans="2:10" ht="15.75" customHeight="1">
      <c r="B24" s="50" t="s">
        <v>148</v>
      </c>
      <c r="C24" s="55" t="s">
        <v>149</v>
      </c>
      <c r="D24" s="179" t="s">
        <v>149</v>
      </c>
      <c r="E24" s="180"/>
      <c r="F24" s="180"/>
      <c r="G24" s="181"/>
      <c r="H24" s="52"/>
      <c r="I24" s="54">
        <v>145413.96</v>
      </c>
      <c r="J24" s="54">
        <v>107222.14</v>
      </c>
    </row>
    <row r="25" spans="2:10" ht="15.75" customHeight="1">
      <c r="B25" s="50" t="s">
        <v>150</v>
      </c>
      <c r="C25" s="51" t="s">
        <v>151</v>
      </c>
      <c r="D25" s="179" t="s">
        <v>151</v>
      </c>
      <c r="E25" s="180"/>
      <c r="F25" s="180"/>
      <c r="G25" s="181"/>
      <c r="H25" s="52"/>
      <c r="I25" s="54">
        <v>2742.12</v>
      </c>
      <c r="J25" s="54">
        <v>2783.18</v>
      </c>
    </row>
    <row r="26" spans="2:10" ht="15.75" customHeight="1">
      <c r="B26" s="50" t="s">
        <v>152</v>
      </c>
      <c r="C26" s="55" t="s">
        <v>153</v>
      </c>
      <c r="D26" s="179" t="s">
        <v>153</v>
      </c>
      <c r="E26" s="180"/>
      <c r="F26" s="180"/>
      <c r="G26" s="181"/>
      <c r="H26" s="52"/>
      <c r="I26" s="54">
        <v>1131.19</v>
      </c>
      <c r="J26" s="54">
        <v>256.52</v>
      </c>
    </row>
    <row r="27" spans="2:10" ht="15.75" customHeight="1">
      <c r="B27" s="50" t="s">
        <v>29</v>
      </c>
      <c r="C27" s="51" t="s">
        <v>154</v>
      </c>
      <c r="D27" s="179" t="s">
        <v>154</v>
      </c>
      <c r="E27" s="180"/>
      <c r="F27" s="180"/>
      <c r="G27" s="181"/>
      <c r="H27" s="52"/>
      <c r="I27" s="53"/>
      <c r="J27" s="56"/>
    </row>
    <row r="28" spans="2:10" ht="15.75" customHeight="1">
      <c r="B28" s="50" t="s">
        <v>51</v>
      </c>
      <c r="C28" s="51" t="s">
        <v>155</v>
      </c>
      <c r="D28" s="179" t="s">
        <v>155</v>
      </c>
      <c r="E28" s="180"/>
      <c r="F28" s="180"/>
      <c r="G28" s="181"/>
      <c r="H28" s="52" t="s">
        <v>261</v>
      </c>
      <c r="I28" s="53">
        <f>SUM(I29)+SUM(I30)</f>
        <v>7547.06</v>
      </c>
      <c r="J28" s="53">
        <f>SUM(J29)+SUM(J30)</f>
        <v>3287.45</v>
      </c>
    </row>
    <row r="29" spans="2:10" ht="15.75" customHeight="1">
      <c r="B29" s="50" t="s">
        <v>156</v>
      </c>
      <c r="C29" s="55" t="s">
        <v>157</v>
      </c>
      <c r="D29" s="179" t="s">
        <v>157</v>
      </c>
      <c r="E29" s="180"/>
      <c r="F29" s="180"/>
      <c r="G29" s="181"/>
      <c r="H29" s="52"/>
      <c r="I29" s="54">
        <v>7547.06</v>
      </c>
      <c r="J29" s="54">
        <v>3287.45</v>
      </c>
    </row>
    <row r="30" spans="2:10" ht="15.75" customHeight="1">
      <c r="B30" s="50" t="s">
        <v>158</v>
      </c>
      <c r="C30" s="55" t="s">
        <v>159</v>
      </c>
      <c r="D30" s="179" t="s">
        <v>159</v>
      </c>
      <c r="E30" s="180"/>
      <c r="F30" s="180"/>
      <c r="G30" s="181"/>
      <c r="H30" s="52"/>
      <c r="I30" s="54">
        <v>0</v>
      </c>
      <c r="J30" s="54">
        <v>0</v>
      </c>
    </row>
    <row r="31" spans="2:10" ht="15.75" customHeight="1">
      <c r="B31" s="46" t="s">
        <v>55</v>
      </c>
      <c r="C31" s="47" t="s">
        <v>160</v>
      </c>
      <c r="D31" s="176" t="s">
        <v>160</v>
      </c>
      <c r="E31" s="177"/>
      <c r="F31" s="177"/>
      <c r="G31" s="178"/>
      <c r="H31" s="48" t="s">
        <v>262</v>
      </c>
      <c r="I31" s="49">
        <f>SUM(I32:I45)</f>
        <v>290091.43999999994</v>
      </c>
      <c r="J31" s="49">
        <f>SUM(J32:J45)</f>
        <v>229021.25999999998</v>
      </c>
    </row>
    <row r="32" spans="2:10" ht="15.75" customHeight="1">
      <c r="B32" s="50" t="s">
        <v>16</v>
      </c>
      <c r="C32" s="51" t="s">
        <v>161</v>
      </c>
      <c r="D32" s="179" t="s">
        <v>162</v>
      </c>
      <c r="E32" s="180"/>
      <c r="F32" s="180"/>
      <c r="G32" s="181"/>
      <c r="H32" s="52"/>
      <c r="I32" s="54">
        <v>238463.57</v>
      </c>
      <c r="J32" s="54">
        <v>186125.08</v>
      </c>
    </row>
    <row r="33" spans="2:10" ht="15.75" customHeight="1">
      <c r="B33" s="50" t="s">
        <v>29</v>
      </c>
      <c r="C33" s="51" t="s">
        <v>163</v>
      </c>
      <c r="D33" s="179" t="s">
        <v>164</v>
      </c>
      <c r="E33" s="180"/>
      <c r="F33" s="180"/>
      <c r="G33" s="181"/>
      <c r="H33" s="52"/>
      <c r="I33" s="54">
        <v>7208.77</v>
      </c>
      <c r="J33" s="54">
        <v>6432.36</v>
      </c>
    </row>
    <row r="34" spans="2:10" ht="15.75" customHeight="1">
      <c r="B34" s="50" t="s">
        <v>51</v>
      </c>
      <c r="C34" s="51" t="s">
        <v>165</v>
      </c>
      <c r="D34" s="179" t="s">
        <v>166</v>
      </c>
      <c r="E34" s="180"/>
      <c r="F34" s="180"/>
      <c r="G34" s="181"/>
      <c r="H34" s="52"/>
      <c r="I34" s="54">
        <v>21847.200000000001</v>
      </c>
      <c r="J34" s="54">
        <v>19919.52</v>
      </c>
    </row>
    <row r="35" spans="2:10" ht="15.75" customHeight="1">
      <c r="B35" s="50" t="s">
        <v>53</v>
      </c>
      <c r="C35" s="51" t="s">
        <v>167</v>
      </c>
      <c r="D35" s="182" t="s">
        <v>168</v>
      </c>
      <c r="E35" s="183"/>
      <c r="F35" s="183"/>
      <c r="G35" s="184"/>
      <c r="H35" s="52"/>
      <c r="I35" s="54">
        <v>25.54</v>
      </c>
      <c r="J35" s="54">
        <v>0</v>
      </c>
    </row>
    <row r="36" spans="2:10" ht="15.75" customHeight="1">
      <c r="B36" s="50" t="s">
        <v>80</v>
      </c>
      <c r="C36" s="51" t="s">
        <v>169</v>
      </c>
      <c r="D36" s="182" t="s">
        <v>170</v>
      </c>
      <c r="E36" s="183"/>
      <c r="F36" s="183"/>
      <c r="G36" s="184"/>
      <c r="H36" s="52"/>
      <c r="I36" s="54">
        <v>2091.42</v>
      </c>
      <c r="J36" s="54">
        <v>1522.04</v>
      </c>
    </row>
    <row r="37" spans="2:10" ht="15.75" customHeight="1">
      <c r="B37" s="50" t="s">
        <v>171</v>
      </c>
      <c r="C37" s="51" t="s">
        <v>172</v>
      </c>
      <c r="D37" s="182" t="s">
        <v>173</v>
      </c>
      <c r="E37" s="183"/>
      <c r="F37" s="183"/>
      <c r="G37" s="184"/>
      <c r="H37" s="52"/>
      <c r="I37" s="54">
        <v>735.56</v>
      </c>
      <c r="J37" s="54">
        <v>1944.28</v>
      </c>
    </row>
    <row r="38" spans="2:10" ht="15.75" customHeight="1">
      <c r="B38" s="50" t="s">
        <v>174</v>
      </c>
      <c r="C38" s="51" t="s">
        <v>175</v>
      </c>
      <c r="D38" s="182" t="s">
        <v>176</v>
      </c>
      <c r="E38" s="183"/>
      <c r="F38" s="183"/>
      <c r="G38" s="184"/>
      <c r="H38" s="52"/>
      <c r="I38" s="54">
        <v>586.24</v>
      </c>
      <c r="J38" s="54">
        <v>362.4</v>
      </c>
    </row>
    <row r="39" spans="2:10" ht="15.75" customHeight="1">
      <c r="B39" s="50" t="s">
        <v>177</v>
      </c>
      <c r="C39" s="51" t="s">
        <v>178</v>
      </c>
      <c r="D39" s="179" t="s">
        <v>178</v>
      </c>
      <c r="E39" s="180"/>
      <c r="F39" s="180"/>
      <c r="G39" s="181"/>
      <c r="H39" s="52"/>
      <c r="I39" s="54">
        <v>0</v>
      </c>
      <c r="J39" s="54">
        <v>0</v>
      </c>
    </row>
    <row r="40" spans="2:10" ht="15.75" customHeight="1">
      <c r="B40" s="50" t="s">
        <v>179</v>
      </c>
      <c r="C40" s="51" t="s">
        <v>180</v>
      </c>
      <c r="D40" s="182" t="s">
        <v>180</v>
      </c>
      <c r="E40" s="183"/>
      <c r="F40" s="183"/>
      <c r="G40" s="184"/>
      <c r="H40" s="52"/>
      <c r="I40" s="54">
        <v>17842.12</v>
      </c>
      <c r="J40" s="54">
        <v>11931.13</v>
      </c>
    </row>
    <row r="41" spans="2:10" ht="15.75" customHeight="1">
      <c r="B41" s="50" t="s">
        <v>181</v>
      </c>
      <c r="C41" s="51" t="s">
        <v>182</v>
      </c>
      <c r="D41" s="179" t="s">
        <v>183</v>
      </c>
      <c r="E41" s="180"/>
      <c r="F41" s="180"/>
      <c r="G41" s="181"/>
      <c r="H41" s="52"/>
      <c r="I41" s="54" t="s">
        <v>20</v>
      </c>
      <c r="J41" s="54" t="s">
        <v>20</v>
      </c>
    </row>
    <row r="42" spans="2:10" ht="15.75" customHeight="1">
      <c r="B42" s="50" t="s">
        <v>184</v>
      </c>
      <c r="C42" s="51" t="s">
        <v>185</v>
      </c>
      <c r="D42" s="179" t="s">
        <v>186</v>
      </c>
      <c r="E42" s="180"/>
      <c r="F42" s="180"/>
      <c r="G42" s="181"/>
      <c r="H42" s="52"/>
      <c r="I42" s="54" t="s">
        <v>20</v>
      </c>
      <c r="J42" s="54" t="s">
        <v>20</v>
      </c>
    </row>
    <row r="43" spans="2:10" ht="15.75" customHeight="1">
      <c r="B43" s="50" t="s">
        <v>187</v>
      </c>
      <c r="C43" s="51" t="s">
        <v>188</v>
      </c>
      <c r="D43" s="179" t="s">
        <v>189</v>
      </c>
      <c r="E43" s="180"/>
      <c r="F43" s="180"/>
      <c r="G43" s="181"/>
      <c r="H43" s="52"/>
      <c r="I43" s="54" t="s">
        <v>20</v>
      </c>
      <c r="J43" s="54" t="s">
        <v>20</v>
      </c>
    </row>
    <row r="44" spans="2:10" ht="15.75" customHeight="1">
      <c r="B44" s="50" t="s">
        <v>190</v>
      </c>
      <c r="C44" s="51" t="s">
        <v>191</v>
      </c>
      <c r="D44" s="179" t="s">
        <v>192</v>
      </c>
      <c r="E44" s="180"/>
      <c r="F44" s="180"/>
      <c r="G44" s="181"/>
      <c r="H44" s="52"/>
      <c r="I44" s="54">
        <v>1083.02</v>
      </c>
      <c r="J44" s="54">
        <v>784.45</v>
      </c>
    </row>
    <row r="45" spans="2:10" ht="15.75" customHeight="1">
      <c r="B45" s="50" t="s">
        <v>193</v>
      </c>
      <c r="C45" s="51" t="s">
        <v>194</v>
      </c>
      <c r="D45" s="161" t="s">
        <v>195</v>
      </c>
      <c r="E45" s="162"/>
      <c r="F45" s="162"/>
      <c r="G45" s="163"/>
      <c r="H45" s="52"/>
      <c r="I45" s="54">
        <v>208</v>
      </c>
      <c r="J45" s="54">
        <v>0</v>
      </c>
    </row>
    <row r="46" spans="2:10" ht="15.75" customHeight="1">
      <c r="B46" s="47" t="s">
        <v>57</v>
      </c>
      <c r="C46" s="57" t="s">
        <v>196</v>
      </c>
      <c r="D46" s="167" t="s">
        <v>196</v>
      </c>
      <c r="E46" s="168"/>
      <c r="F46" s="168"/>
      <c r="G46" s="169"/>
      <c r="H46" s="48"/>
      <c r="I46" s="49">
        <f>I21-I31</f>
        <v>373.43000000005122</v>
      </c>
      <c r="J46" s="49">
        <f>J21-J31</f>
        <v>762.11999999999534</v>
      </c>
    </row>
    <row r="47" spans="2:10" ht="15.75" customHeight="1">
      <c r="B47" s="47" t="s">
        <v>83</v>
      </c>
      <c r="C47" s="47" t="s">
        <v>197</v>
      </c>
      <c r="D47" s="170" t="s">
        <v>197</v>
      </c>
      <c r="E47" s="171"/>
      <c r="F47" s="171"/>
      <c r="G47" s="172"/>
      <c r="H47" s="58"/>
      <c r="I47" s="49">
        <f>IF(TYPE(I48)=1,I48,0)-IF(TYPE(I49)=1,I49,0)-IF(TYPE(I50)=1,I50,0)</f>
        <v>744</v>
      </c>
      <c r="J47" s="49">
        <f>IF(TYPE(J48)=1,J48,0)-IF(TYPE(J49)=1,J49,0)-IF(TYPE(J50)=1,J50,0)</f>
        <v>0</v>
      </c>
    </row>
    <row r="48" spans="2:10" ht="15.75" customHeight="1">
      <c r="B48" s="55" t="s">
        <v>198</v>
      </c>
      <c r="C48" s="51" t="s">
        <v>199</v>
      </c>
      <c r="D48" s="161" t="s">
        <v>200</v>
      </c>
      <c r="E48" s="162"/>
      <c r="F48" s="162"/>
      <c r="G48" s="163"/>
      <c r="H48" s="59"/>
      <c r="I48" s="53">
        <v>744</v>
      </c>
      <c r="J48" s="54"/>
    </row>
    <row r="49" spans="2:10" ht="15.75" customHeight="1">
      <c r="B49" s="55" t="s">
        <v>29</v>
      </c>
      <c r="C49" s="51" t="s">
        <v>201</v>
      </c>
      <c r="D49" s="161" t="s">
        <v>201</v>
      </c>
      <c r="E49" s="162"/>
      <c r="F49" s="162"/>
      <c r="G49" s="163"/>
      <c r="H49" s="59"/>
      <c r="I49" s="54"/>
      <c r="J49" s="54"/>
    </row>
    <row r="50" spans="2:10" ht="15.75" customHeight="1">
      <c r="B50" s="55" t="s">
        <v>202</v>
      </c>
      <c r="C50" s="51" t="s">
        <v>203</v>
      </c>
      <c r="D50" s="161" t="s">
        <v>204</v>
      </c>
      <c r="E50" s="162"/>
      <c r="F50" s="162"/>
      <c r="G50" s="163"/>
      <c r="H50" s="59"/>
      <c r="I50" s="54" t="s">
        <v>20</v>
      </c>
      <c r="J50" s="54" t="s">
        <v>20</v>
      </c>
    </row>
    <row r="51" spans="2:10" ht="15.75" customHeight="1">
      <c r="B51" s="47" t="s">
        <v>90</v>
      </c>
      <c r="C51" s="57" t="s">
        <v>205</v>
      </c>
      <c r="D51" s="167" t="s">
        <v>205</v>
      </c>
      <c r="E51" s="168"/>
      <c r="F51" s="168"/>
      <c r="G51" s="169"/>
      <c r="H51" s="58"/>
      <c r="I51" s="54" t="s">
        <v>20</v>
      </c>
      <c r="J51" s="54" t="s">
        <v>20</v>
      </c>
    </row>
    <row r="52" spans="2:10" ht="30" customHeight="1">
      <c r="B52" s="47" t="s">
        <v>116</v>
      </c>
      <c r="C52" s="57" t="s">
        <v>206</v>
      </c>
      <c r="D52" s="173" t="s">
        <v>206</v>
      </c>
      <c r="E52" s="174"/>
      <c r="F52" s="174"/>
      <c r="G52" s="175"/>
      <c r="H52" s="58"/>
      <c r="I52" s="54">
        <v>0</v>
      </c>
      <c r="J52" s="54">
        <v>0</v>
      </c>
    </row>
    <row r="53" spans="2:10" ht="15.75" customHeight="1">
      <c r="B53" s="47" t="s">
        <v>128</v>
      </c>
      <c r="C53" s="57" t="s">
        <v>207</v>
      </c>
      <c r="D53" s="167" t="s">
        <v>207</v>
      </c>
      <c r="E53" s="168"/>
      <c r="F53" s="168"/>
      <c r="G53" s="169"/>
      <c r="H53" s="58"/>
      <c r="I53" s="54" t="s">
        <v>20</v>
      </c>
      <c r="J53" s="54" t="s">
        <v>20</v>
      </c>
    </row>
    <row r="54" spans="2:10" ht="30" customHeight="1">
      <c r="B54" s="47" t="s">
        <v>208</v>
      </c>
      <c r="C54" s="47" t="s">
        <v>209</v>
      </c>
      <c r="D54" s="176" t="s">
        <v>209</v>
      </c>
      <c r="E54" s="177"/>
      <c r="F54" s="177"/>
      <c r="G54" s="178"/>
      <c r="H54" s="58"/>
      <c r="I54" s="49">
        <f>SUM(I46,I47,I51,I52,I53)</f>
        <v>1117.4300000000512</v>
      </c>
      <c r="J54" s="49">
        <f>SUM(J46,J47,J51,J52,J53)</f>
        <v>762.11999999999534</v>
      </c>
    </row>
    <row r="55" spans="2:10" ht="15.75" customHeight="1">
      <c r="B55" s="47" t="s">
        <v>16</v>
      </c>
      <c r="C55" s="47" t="s">
        <v>210</v>
      </c>
      <c r="D55" s="170" t="s">
        <v>210</v>
      </c>
      <c r="E55" s="171"/>
      <c r="F55" s="171"/>
      <c r="G55" s="172"/>
      <c r="H55" s="58"/>
      <c r="I55" s="54" t="s">
        <v>20</v>
      </c>
      <c r="J55" s="54" t="s">
        <v>20</v>
      </c>
    </row>
    <row r="56" spans="2:10" ht="15.75" customHeight="1">
      <c r="B56" s="47" t="s">
        <v>211</v>
      </c>
      <c r="C56" s="57" t="s">
        <v>212</v>
      </c>
      <c r="D56" s="167" t="s">
        <v>212</v>
      </c>
      <c r="E56" s="168"/>
      <c r="F56" s="168"/>
      <c r="G56" s="169"/>
      <c r="H56" s="58"/>
      <c r="I56" s="49">
        <f>SUM(I54,I55)</f>
        <v>1117.4300000000512</v>
      </c>
      <c r="J56" s="49">
        <f>SUM(J54,J55)</f>
        <v>762.11999999999534</v>
      </c>
    </row>
    <row r="57" spans="2:10" ht="15.75" customHeight="1">
      <c r="B57" s="55" t="s">
        <v>16</v>
      </c>
      <c r="C57" s="51" t="s">
        <v>213</v>
      </c>
      <c r="D57" s="161" t="s">
        <v>213</v>
      </c>
      <c r="E57" s="162"/>
      <c r="F57" s="162"/>
      <c r="G57" s="163"/>
      <c r="H57" s="59"/>
      <c r="I57" s="53"/>
      <c r="J57" s="53"/>
    </row>
    <row r="58" spans="2:10" ht="15.75" customHeight="1">
      <c r="B58" s="55" t="s">
        <v>29</v>
      </c>
      <c r="C58" s="51" t="s">
        <v>214</v>
      </c>
      <c r="D58" s="161" t="s">
        <v>214</v>
      </c>
      <c r="E58" s="162"/>
      <c r="F58" s="162"/>
      <c r="G58" s="163"/>
      <c r="H58" s="59"/>
      <c r="I58" s="53"/>
      <c r="J58" s="53"/>
    </row>
    <row r="59" spans="2:10">
      <c r="B59" s="22"/>
      <c r="C59" s="22"/>
      <c r="D59" s="22"/>
      <c r="E59" s="22"/>
    </row>
    <row r="60" spans="2:10" ht="15.75" customHeight="1">
      <c r="B60" s="164" t="s">
        <v>263</v>
      </c>
      <c r="C60" s="164"/>
      <c r="D60" s="164"/>
      <c r="E60" s="164"/>
      <c r="F60" s="164"/>
      <c r="G60" s="164"/>
      <c r="H60" s="60"/>
      <c r="I60" s="165" t="s">
        <v>260</v>
      </c>
      <c r="J60" s="165"/>
    </row>
    <row r="61" spans="2:10" s="31" customFormat="1" ht="18.75" customHeight="1">
      <c r="B61" s="159" t="s">
        <v>215</v>
      </c>
      <c r="C61" s="159"/>
      <c r="D61" s="159"/>
      <c r="E61" s="159"/>
      <c r="F61" s="159"/>
      <c r="G61" s="159"/>
      <c r="H61" s="23" t="s">
        <v>132</v>
      </c>
      <c r="I61" s="160" t="s">
        <v>133</v>
      </c>
      <c r="J61" s="160"/>
    </row>
    <row r="62" spans="2:10" s="31" customFormat="1" ht="10.5" customHeight="1">
      <c r="B62" s="75"/>
      <c r="C62" s="75"/>
      <c r="D62" s="75"/>
      <c r="E62" s="75"/>
      <c r="F62" s="75"/>
      <c r="G62" s="75"/>
      <c r="H62" s="75"/>
      <c r="I62" s="24"/>
      <c r="J62" s="24"/>
    </row>
    <row r="63" spans="2:10" s="31" customFormat="1" ht="15" customHeight="1">
      <c r="B63" s="166" t="s">
        <v>265</v>
      </c>
      <c r="C63" s="166"/>
      <c r="D63" s="166"/>
      <c r="E63" s="166"/>
      <c r="F63" s="119"/>
      <c r="G63" s="119"/>
      <c r="H63" s="73"/>
      <c r="I63" s="165" t="s">
        <v>264</v>
      </c>
      <c r="J63" s="165"/>
    </row>
    <row r="64" spans="2:10" s="31" customFormat="1" ht="12" customHeight="1">
      <c r="B64" s="159" t="s">
        <v>216</v>
      </c>
      <c r="C64" s="159"/>
      <c r="D64" s="159"/>
      <c r="E64" s="159"/>
      <c r="F64" s="159"/>
      <c r="G64" s="159"/>
      <c r="H64" s="23" t="s">
        <v>217</v>
      </c>
      <c r="I64" s="160" t="s">
        <v>133</v>
      </c>
      <c r="J64" s="160"/>
    </row>
  </sheetData>
  <mergeCells count="63">
    <mergeCell ref="B9:J9"/>
    <mergeCell ref="B1:J1"/>
    <mergeCell ref="B5:J5"/>
    <mergeCell ref="B6:J6"/>
    <mergeCell ref="B7:J7"/>
    <mergeCell ref="B8:J8"/>
    <mergeCell ref="D21:G21"/>
    <mergeCell ref="B10:J10"/>
    <mergeCell ref="B11:J11"/>
    <mergeCell ref="B12:J12"/>
    <mergeCell ref="B13:J13"/>
    <mergeCell ref="B14:J14"/>
    <mergeCell ref="B15:J15"/>
    <mergeCell ref="B17:J17"/>
    <mergeCell ref="B18:J18"/>
    <mergeCell ref="B19:J19"/>
    <mergeCell ref="B20:C20"/>
    <mergeCell ref="D20:G20"/>
    <mergeCell ref="D33:G33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45:G45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57:G57"/>
    <mergeCell ref="D46:G46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B64:G64"/>
    <mergeCell ref="I64:J64"/>
    <mergeCell ref="D58:G58"/>
    <mergeCell ref="B60:G60"/>
    <mergeCell ref="I60:J60"/>
    <mergeCell ref="B61:G61"/>
    <mergeCell ref="I61:J61"/>
    <mergeCell ref="I63:J63"/>
    <mergeCell ref="B63:E63"/>
  </mergeCells>
  <pageMargins left="0.7" right="0.7" top="0.75" bottom="0.75" header="0.3" footer="0.3"/>
  <pageSetup paperSize="9" scale="7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39F8B-0FFE-435B-A480-B38FB3B63FB9}">
  <sheetPr>
    <pageSetUpPr fitToPage="1"/>
  </sheetPr>
  <dimension ref="A1:P32"/>
  <sheetViews>
    <sheetView topLeftCell="A16" workbookViewId="0">
      <selection activeCell="E23" sqref="E23"/>
    </sheetView>
  </sheetViews>
  <sheetFormatPr defaultRowHeight="15"/>
  <cols>
    <col min="1" max="1" width="9.140625" style="19"/>
    <col min="2" max="2" width="6" style="25" customWidth="1"/>
    <col min="3" max="3" width="32.85546875" style="19" customWidth="1"/>
    <col min="4" max="11" width="15.7109375" style="19" customWidth="1"/>
    <col min="12" max="12" width="13.140625" style="19" customWidth="1"/>
    <col min="13" max="14" width="15.7109375" style="19" customWidth="1"/>
    <col min="15" max="15" width="20.28515625" style="19" customWidth="1"/>
    <col min="16" max="16384" width="9.140625" style="19"/>
  </cols>
  <sheetData>
    <row r="1" spans="2:15" ht="33.75" customHeight="1">
      <c r="B1" s="201" t="s">
        <v>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2:15" ht="15" customHeight="1">
      <c r="J2" s="19" t="s">
        <v>218</v>
      </c>
    </row>
    <row r="3" spans="2:15" ht="15" customHeight="1">
      <c r="J3" s="19" t="s">
        <v>219</v>
      </c>
    </row>
    <row r="4" spans="2:15" ht="15" customHeight="1"/>
    <row r="5" spans="2:15" ht="15" customHeight="1">
      <c r="B5" s="202" t="s">
        <v>220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</row>
    <row r="6" spans="2:15" ht="14.25" customHeight="1">
      <c r="B6" s="202" t="s">
        <v>221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</row>
    <row r="7" spans="2:15" ht="15" customHeight="1"/>
    <row r="8" spans="2:15" ht="15" customHeight="1">
      <c r="B8" s="202" t="s">
        <v>222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</row>
    <row r="9" spans="2:15" ht="5.25" customHeight="1"/>
    <row r="10" spans="2:15" ht="15" customHeight="1">
      <c r="B10" s="199" t="s">
        <v>9</v>
      </c>
      <c r="C10" s="199" t="s">
        <v>223</v>
      </c>
      <c r="D10" s="199" t="s">
        <v>224</v>
      </c>
      <c r="E10" s="203" t="s">
        <v>225</v>
      </c>
      <c r="F10" s="204"/>
      <c r="G10" s="204"/>
      <c r="H10" s="204"/>
      <c r="I10" s="204"/>
      <c r="J10" s="204"/>
      <c r="K10" s="204"/>
      <c r="L10" s="204"/>
      <c r="M10" s="205"/>
      <c r="N10" s="199" t="s">
        <v>226</v>
      </c>
    </row>
    <row r="11" spans="2:15" ht="123" customHeight="1">
      <c r="B11" s="200"/>
      <c r="C11" s="200"/>
      <c r="D11" s="200"/>
      <c r="E11" s="61" t="s">
        <v>227</v>
      </c>
      <c r="F11" s="61" t="s">
        <v>228</v>
      </c>
      <c r="G11" s="61" t="s">
        <v>229</v>
      </c>
      <c r="H11" s="61" t="s">
        <v>230</v>
      </c>
      <c r="I11" s="61" t="s">
        <v>231</v>
      </c>
      <c r="J11" s="26" t="s">
        <v>232</v>
      </c>
      <c r="K11" s="61" t="s">
        <v>233</v>
      </c>
      <c r="L11" s="61" t="s">
        <v>234</v>
      </c>
      <c r="M11" s="131" t="s">
        <v>235</v>
      </c>
      <c r="N11" s="200"/>
    </row>
    <row r="12" spans="2:15" ht="15" customHeight="1">
      <c r="B12" s="62">
        <v>1</v>
      </c>
      <c r="C12" s="62">
        <v>2</v>
      </c>
      <c r="D12" s="62">
        <v>3</v>
      </c>
      <c r="E12" s="62">
        <v>4</v>
      </c>
      <c r="F12" s="62">
        <v>5</v>
      </c>
      <c r="G12" s="62">
        <v>6</v>
      </c>
      <c r="H12" s="62">
        <v>7</v>
      </c>
      <c r="I12" s="62">
        <v>8</v>
      </c>
      <c r="J12" s="62">
        <v>9</v>
      </c>
      <c r="K12" s="62">
        <v>10</v>
      </c>
      <c r="L12" s="27" t="s">
        <v>236</v>
      </c>
      <c r="M12" s="62">
        <v>12</v>
      </c>
      <c r="N12" s="62">
        <v>13</v>
      </c>
    </row>
    <row r="13" spans="2:15" ht="71.25" customHeight="1">
      <c r="B13" s="63" t="s">
        <v>237</v>
      </c>
      <c r="C13" s="64" t="s">
        <v>238</v>
      </c>
      <c r="D13" s="65">
        <f t="shared" ref="D13:M13" si="0">SUM(D14:D15)</f>
        <v>65728.320000000007</v>
      </c>
      <c r="E13" s="65">
        <f t="shared" si="0"/>
        <v>140715.64000000001</v>
      </c>
      <c r="F13" s="65">
        <f t="shared" si="0"/>
        <v>0</v>
      </c>
      <c r="G13" s="65">
        <f t="shared" si="0"/>
        <v>964.43</v>
      </c>
      <c r="H13" s="65">
        <f t="shared" si="0"/>
        <v>0</v>
      </c>
      <c r="I13" s="65">
        <f t="shared" si="0"/>
        <v>0</v>
      </c>
      <c r="J13" s="65">
        <f t="shared" si="0"/>
        <v>-141783.5</v>
      </c>
      <c r="K13" s="65">
        <f t="shared" si="0"/>
        <v>0</v>
      </c>
      <c r="L13" s="65">
        <f t="shared" si="0"/>
        <v>0</v>
      </c>
      <c r="M13" s="65">
        <f t="shared" si="0"/>
        <v>0</v>
      </c>
      <c r="N13" s="65">
        <f t="shared" ref="N13:N25" si="1">SUM(D13:M13)</f>
        <v>65624.890000000014</v>
      </c>
      <c r="O13" s="28"/>
    </row>
    <row r="14" spans="2:15" ht="15" customHeight="1">
      <c r="B14" s="66" t="s">
        <v>239</v>
      </c>
      <c r="C14" s="67" t="s">
        <v>240</v>
      </c>
      <c r="D14" s="68">
        <v>65728.320000000007</v>
      </c>
      <c r="E14" s="68"/>
      <c r="F14" s="68">
        <v>8970.7800000000007</v>
      </c>
      <c r="G14" s="68">
        <v>964.43</v>
      </c>
      <c r="H14" s="68" t="s">
        <v>20</v>
      </c>
      <c r="I14" s="68" t="s">
        <v>20</v>
      </c>
      <c r="J14" s="68">
        <v>-10038.64</v>
      </c>
      <c r="K14" s="68" t="s">
        <v>20</v>
      </c>
      <c r="L14" s="68" t="s">
        <v>20</v>
      </c>
      <c r="M14" s="68" t="s">
        <v>20</v>
      </c>
      <c r="N14" s="68">
        <f t="shared" si="1"/>
        <v>65624.89</v>
      </c>
      <c r="O14" s="29"/>
    </row>
    <row r="15" spans="2:15" ht="15" customHeight="1">
      <c r="B15" s="66" t="s">
        <v>241</v>
      </c>
      <c r="C15" s="67" t="s">
        <v>242</v>
      </c>
      <c r="D15" s="68">
        <v>0</v>
      </c>
      <c r="E15" s="68">
        <v>140715.64000000001</v>
      </c>
      <c r="F15" s="68">
        <v>-8970.7800000000007</v>
      </c>
      <c r="G15" s="68" t="s">
        <v>20</v>
      </c>
      <c r="H15" s="68" t="s">
        <v>20</v>
      </c>
      <c r="I15" s="68" t="s">
        <v>20</v>
      </c>
      <c r="J15" s="68">
        <v>-131744.85999999999</v>
      </c>
      <c r="K15" s="68" t="s">
        <v>20</v>
      </c>
      <c r="L15" s="68" t="s">
        <v>20</v>
      </c>
      <c r="M15" s="68">
        <v>0</v>
      </c>
      <c r="N15" s="68">
        <f t="shared" si="1"/>
        <v>2.9103830456733704E-11</v>
      </c>
      <c r="O15" s="28"/>
    </row>
    <row r="16" spans="2:15" ht="74.25" customHeight="1">
      <c r="B16" s="63" t="s">
        <v>243</v>
      </c>
      <c r="C16" s="64" t="s">
        <v>244</v>
      </c>
      <c r="D16" s="65">
        <f t="shared" ref="D16:M16" si="2">SUM(D17:D18)</f>
        <v>968441.60000000009</v>
      </c>
      <c r="E16" s="65">
        <f t="shared" si="2"/>
        <v>127351.79</v>
      </c>
      <c r="F16" s="65">
        <f t="shared" si="2"/>
        <v>0</v>
      </c>
      <c r="G16" s="65">
        <f t="shared" si="2"/>
        <v>363.69</v>
      </c>
      <c r="H16" s="65">
        <f t="shared" si="2"/>
        <v>0</v>
      </c>
      <c r="I16" s="65">
        <f t="shared" si="2"/>
        <v>0</v>
      </c>
      <c r="J16" s="65">
        <f t="shared" si="2"/>
        <v>-134695.62</v>
      </c>
      <c r="K16" s="65">
        <f t="shared" si="2"/>
        <v>0</v>
      </c>
      <c r="L16" s="65">
        <f t="shared" si="2"/>
        <v>0</v>
      </c>
      <c r="M16" s="65">
        <f t="shared" si="2"/>
        <v>0</v>
      </c>
      <c r="N16" s="65">
        <f t="shared" si="1"/>
        <v>961461.46000000008</v>
      </c>
      <c r="O16" s="28"/>
    </row>
    <row r="17" spans="1:16" ht="15" customHeight="1">
      <c r="B17" s="66" t="s">
        <v>245</v>
      </c>
      <c r="C17" s="67" t="s">
        <v>240</v>
      </c>
      <c r="D17" s="68">
        <v>968407.04000000004</v>
      </c>
      <c r="E17" s="68">
        <v>3024.43</v>
      </c>
      <c r="F17" s="68" t="s">
        <v>20</v>
      </c>
      <c r="G17" s="68">
        <v>363.69</v>
      </c>
      <c r="H17" s="68" t="s">
        <v>20</v>
      </c>
      <c r="I17" s="68" t="s">
        <v>20</v>
      </c>
      <c r="J17" s="68">
        <v>-10679.26</v>
      </c>
      <c r="K17" s="68" t="s">
        <v>20</v>
      </c>
      <c r="L17" s="68" t="s">
        <v>20</v>
      </c>
      <c r="M17" s="68">
        <v>0</v>
      </c>
      <c r="N17" s="68">
        <f t="shared" si="1"/>
        <v>961115.9</v>
      </c>
      <c r="O17" s="28"/>
    </row>
    <row r="18" spans="1:16" ht="15" customHeight="1">
      <c r="B18" s="66" t="s">
        <v>246</v>
      </c>
      <c r="C18" s="67" t="s">
        <v>242</v>
      </c>
      <c r="D18" s="68">
        <v>34.56</v>
      </c>
      <c r="E18" s="68">
        <v>124327.36</v>
      </c>
      <c r="F18" s="68" t="s">
        <v>20</v>
      </c>
      <c r="G18" s="68" t="s">
        <v>20</v>
      </c>
      <c r="H18" s="68" t="s">
        <v>20</v>
      </c>
      <c r="I18" s="68" t="s">
        <v>20</v>
      </c>
      <c r="J18" s="68">
        <v>-124016.36</v>
      </c>
      <c r="K18" s="68" t="s">
        <v>20</v>
      </c>
      <c r="L18" s="68" t="s">
        <v>20</v>
      </c>
      <c r="M18" s="68">
        <v>0</v>
      </c>
      <c r="N18" s="68">
        <f t="shared" si="1"/>
        <v>345.55999999999767</v>
      </c>
      <c r="O18" s="28"/>
    </row>
    <row r="19" spans="1:16" ht="114.75" customHeight="1">
      <c r="B19" s="63" t="s">
        <v>247</v>
      </c>
      <c r="C19" s="64" t="s">
        <v>248</v>
      </c>
      <c r="D19" s="65">
        <f t="shared" ref="D19:M19" si="3">SUM(D20:D21)</f>
        <v>166937.25999999998</v>
      </c>
      <c r="E19" s="65">
        <f t="shared" si="3"/>
        <v>0</v>
      </c>
      <c r="F19" s="65">
        <f t="shared" si="3"/>
        <v>0</v>
      </c>
      <c r="G19" s="65">
        <f t="shared" si="3"/>
        <v>0</v>
      </c>
      <c r="H19" s="65">
        <f t="shared" si="3"/>
        <v>0</v>
      </c>
      <c r="I19" s="65">
        <f t="shared" si="3"/>
        <v>0</v>
      </c>
      <c r="J19" s="65">
        <f t="shared" si="3"/>
        <v>-2742.12</v>
      </c>
      <c r="K19" s="65">
        <f t="shared" si="3"/>
        <v>0</v>
      </c>
      <c r="L19" s="65">
        <f t="shared" si="3"/>
        <v>0</v>
      </c>
      <c r="M19" s="65">
        <f t="shared" si="3"/>
        <v>0</v>
      </c>
      <c r="N19" s="65">
        <f t="shared" si="1"/>
        <v>164195.13999999998</v>
      </c>
      <c r="O19" s="28"/>
    </row>
    <row r="20" spans="1:16" ht="15" customHeight="1">
      <c r="B20" s="66" t="s">
        <v>249</v>
      </c>
      <c r="C20" s="67" t="s">
        <v>240</v>
      </c>
      <c r="D20" s="68">
        <v>155113.99</v>
      </c>
      <c r="E20" s="68" t="s">
        <v>20</v>
      </c>
      <c r="F20" s="68" t="s">
        <v>20</v>
      </c>
      <c r="G20" s="68" t="s">
        <v>20</v>
      </c>
      <c r="H20" s="68" t="s">
        <v>20</v>
      </c>
      <c r="I20" s="68" t="s">
        <v>20</v>
      </c>
      <c r="J20" s="68">
        <v>-699.77</v>
      </c>
      <c r="K20" s="68" t="s">
        <v>20</v>
      </c>
      <c r="L20" s="68" t="s">
        <v>20</v>
      </c>
      <c r="M20" s="68" t="s">
        <v>20</v>
      </c>
      <c r="N20" s="68">
        <f t="shared" si="1"/>
        <v>154414.22</v>
      </c>
      <c r="O20" s="28"/>
    </row>
    <row r="21" spans="1:16" ht="15" customHeight="1">
      <c r="B21" s="66" t="s">
        <v>250</v>
      </c>
      <c r="C21" s="67" t="s">
        <v>242</v>
      </c>
      <c r="D21" s="68">
        <v>11823.27</v>
      </c>
      <c r="E21" s="68" t="s">
        <v>20</v>
      </c>
      <c r="F21" s="68" t="s">
        <v>20</v>
      </c>
      <c r="G21" s="68" t="s">
        <v>20</v>
      </c>
      <c r="H21" s="68" t="s">
        <v>20</v>
      </c>
      <c r="I21" s="68" t="s">
        <v>20</v>
      </c>
      <c r="J21" s="68">
        <v>-2042.35</v>
      </c>
      <c r="K21" s="68" t="s">
        <v>20</v>
      </c>
      <c r="L21" s="68" t="s">
        <v>20</v>
      </c>
      <c r="M21" s="68" t="s">
        <v>20</v>
      </c>
      <c r="N21" s="68">
        <f t="shared" si="1"/>
        <v>9780.92</v>
      </c>
      <c r="O21" s="28"/>
    </row>
    <row r="22" spans="1:16" ht="27.75" customHeight="1">
      <c r="B22" s="63" t="s">
        <v>251</v>
      </c>
      <c r="C22" s="64" t="s">
        <v>252</v>
      </c>
      <c r="D22" s="65">
        <f t="shared" ref="D22:M22" si="4">SUM(D23:D24)</f>
        <v>5773.51</v>
      </c>
      <c r="E22" s="65">
        <f t="shared" si="4"/>
        <v>0</v>
      </c>
      <c r="F22" s="65">
        <f t="shared" si="4"/>
        <v>0</v>
      </c>
      <c r="G22" s="65">
        <f t="shared" si="4"/>
        <v>1092.98</v>
      </c>
      <c r="H22" s="65">
        <f t="shared" si="4"/>
        <v>0</v>
      </c>
      <c r="I22" s="65">
        <f t="shared" si="4"/>
        <v>0</v>
      </c>
      <c r="J22" s="65">
        <f t="shared" si="4"/>
        <v>-1131.19</v>
      </c>
      <c r="K22" s="65">
        <f t="shared" si="4"/>
        <v>0</v>
      </c>
      <c r="L22" s="65">
        <f t="shared" si="4"/>
        <v>0</v>
      </c>
      <c r="M22" s="65">
        <f t="shared" si="4"/>
        <v>0</v>
      </c>
      <c r="N22" s="65">
        <f t="shared" si="1"/>
        <v>5735.2999999999993</v>
      </c>
      <c r="O22" s="28"/>
    </row>
    <row r="23" spans="1:16" ht="15" customHeight="1">
      <c r="B23" s="66" t="s">
        <v>253</v>
      </c>
      <c r="C23" s="67" t="s">
        <v>240</v>
      </c>
      <c r="D23" s="68">
        <v>851.38</v>
      </c>
      <c r="E23" s="68"/>
      <c r="F23" s="68" t="s">
        <v>20</v>
      </c>
      <c r="G23" s="68">
        <v>1092.98</v>
      </c>
      <c r="H23" s="68" t="s">
        <v>20</v>
      </c>
      <c r="I23" s="68" t="s">
        <v>20</v>
      </c>
      <c r="J23" s="68">
        <v>-1131.19</v>
      </c>
      <c r="K23" s="68" t="s">
        <v>20</v>
      </c>
      <c r="L23" s="68" t="s">
        <v>20</v>
      </c>
      <c r="M23" s="68" t="s">
        <v>20</v>
      </c>
      <c r="N23" s="68">
        <f t="shared" si="1"/>
        <v>813.17000000000007</v>
      </c>
      <c r="O23" s="28"/>
    </row>
    <row r="24" spans="1:16" ht="15" customHeight="1">
      <c r="B24" s="66" t="s">
        <v>254</v>
      </c>
      <c r="C24" s="67" t="s">
        <v>242</v>
      </c>
      <c r="D24" s="68">
        <v>4922.13</v>
      </c>
      <c r="E24" s="68" t="s">
        <v>20</v>
      </c>
      <c r="F24" s="68" t="s">
        <v>20</v>
      </c>
      <c r="G24" s="68" t="s">
        <v>20</v>
      </c>
      <c r="H24" s="68" t="s">
        <v>20</v>
      </c>
      <c r="I24" s="68" t="s">
        <v>20</v>
      </c>
      <c r="J24" s="68" t="s">
        <v>20</v>
      </c>
      <c r="K24" s="68" t="s">
        <v>20</v>
      </c>
      <c r="L24" s="68" t="s">
        <v>20</v>
      </c>
      <c r="M24" s="68" t="s">
        <v>20</v>
      </c>
      <c r="N24" s="68">
        <f t="shared" si="1"/>
        <v>4922.13</v>
      </c>
      <c r="O24" s="28"/>
    </row>
    <row r="25" spans="1:16" ht="28.5" customHeight="1">
      <c r="B25" s="63" t="s">
        <v>255</v>
      </c>
      <c r="C25" s="64" t="s">
        <v>256</v>
      </c>
      <c r="D25" s="65">
        <f t="shared" ref="D25:M25" si="5">SUM(D13,D16,D19,D22)</f>
        <v>1206880.6900000002</v>
      </c>
      <c r="E25" s="65">
        <f t="shared" si="5"/>
        <v>268067.43</v>
      </c>
      <c r="F25" s="65">
        <f t="shared" si="5"/>
        <v>0</v>
      </c>
      <c r="G25" s="65">
        <f t="shared" si="5"/>
        <v>2421.1</v>
      </c>
      <c r="H25" s="65">
        <f t="shared" si="5"/>
        <v>0</v>
      </c>
      <c r="I25" s="65">
        <f t="shared" si="5"/>
        <v>0</v>
      </c>
      <c r="J25" s="65">
        <f t="shared" si="5"/>
        <v>-280352.43</v>
      </c>
      <c r="K25" s="65">
        <f t="shared" si="5"/>
        <v>0</v>
      </c>
      <c r="L25" s="65">
        <f t="shared" si="5"/>
        <v>0</v>
      </c>
      <c r="M25" s="65">
        <f t="shared" si="5"/>
        <v>0</v>
      </c>
      <c r="N25" s="65">
        <f t="shared" si="1"/>
        <v>1197016.7900000003</v>
      </c>
      <c r="O25" s="28"/>
    </row>
    <row r="26" spans="1:16" ht="15" customHeight="1">
      <c r="B26" s="30" t="s">
        <v>257</v>
      </c>
    </row>
    <row r="27" spans="1:16" customFormat="1" ht="15" customHeight="1">
      <c r="A27" s="69"/>
      <c r="B27" s="70"/>
      <c r="C27" s="70"/>
      <c r="D27" s="70"/>
      <c r="E27" s="70"/>
      <c r="F27" s="70"/>
    </row>
    <row r="28" spans="1:16" customFormat="1" ht="15" customHeight="1">
      <c r="A28" s="69"/>
      <c r="B28" s="70"/>
      <c r="C28" s="70"/>
      <c r="D28" s="70"/>
      <c r="E28" s="70"/>
      <c r="F28" s="70"/>
      <c r="P28" s="69"/>
    </row>
    <row r="29" spans="1:16" s="130" customFormat="1" ht="12.75" customHeight="1">
      <c r="A29" s="69"/>
    </row>
    <row r="30" spans="1:16" s="130" customFormat="1" ht="12.75" customHeight="1">
      <c r="A30" s="69"/>
    </row>
    <row r="31" spans="1:16" s="130" customFormat="1" ht="12.75" customHeight="1">
      <c r="A31" s="69"/>
    </row>
    <row r="32" spans="1:16" s="72" customFormat="1" ht="12.75" customHeight="1">
      <c r="A32" s="71"/>
    </row>
  </sheetData>
  <mergeCells count="9">
    <mergeCell ref="B10:B11"/>
    <mergeCell ref="C10:C11"/>
    <mergeCell ref="B1:N1"/>
    <mergeCell ref="B5:N5"/>
    <mergeCell ref="B6:N6"/>
    <mergeCell ref="B8:N8"/>
    <mergeCell ref="D10:D11"/>
    <mergeCell ref="E10:M10"/>
    <mergeCell ref="N10:N11"/>
  </mergeCells>
  <pageMargins left="0.7" right="0.7" top="0.75" bottom="0.75" header="0.3" footer="0.3"/>
  <pageSetup paperSize="9" scale="6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1</vt:i4>
      </vt:variant>
    </vt:vector>
  </HeadingPairs>
  <TitlesOfParts>
    <vt:vector size="4" baseType="lpstr">
      <vt:lpstr>FBA</vt:lpstr>
      <vt:lpstr>VRA</vt:lpstr>
      <vt:lpstr>Finansavimo sumos</vt:lpstr>
      <vt:lpstr>FBA!Print_Titles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Anna Belych</dc:creator>
  <cp:lastModifiedBy>Rima Rusteikienė</cp:lastModifiedBy>
  <cp:lastPrinted>2022-05-23T13:38:37Z</cp:lastPrinted>
  <dcterms:created xsi:type="dcterms:W3CDTF">2009-07-20T14:30:53Z</dcterms:created>
  <dcterms:modified xsi:type="dcterms:W3CDTF">2022-05-23T14:14:47Z</dcterms:modified>
</cp:coreProperties>
</file>